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MBROTSVINNA\Fjármálainnviðir\2018\"/>
    </mc:Choice>
  </mc:AlternateContent>
  <bookViews>
    <workbookView xWindow="240" yWindow="90" windowWidth="24795" windowHeight="11760" tabRatio="677"/>
  </bookViews>
  <sheets>
    <sheet name="Yfirlit" sheetId="11" r:id="rId1"/>
    <sheet name="I - 1" sheetId="67" r:id="rId2"/>
    <sheet name="I - 2" sheetId="66" r:id="rId3"/>
    <sheet name="I - 3" sheetId="65" r:id="rId4"/>
    <sheet name="Tafla II - 1" sheetId="69" r:id="rId5"/>
    <sheet name="II - 1" sheetId="71" r:id="rId6"/>
    <sheet name="II - 4" sheetId="74" r:id="rId7"/>
    <sheet name="II - 5" sheetId="75" r:id="rId8"/>
    <sheet name="II - 6" sheetId="76" r:id="rId9"/>
    <sheet name="II - 7" sheetId="77" r:id="rId10"/>
    <sheet name="II - 8" sheetId="78" r:id="rId11"/>
    <sheet name="III - 1" sheetId="51" r:id="rId12"/>
    <sheet name="III - 2" sheetId="53" r:id="rId13"/>
    <sheet name="III - 3" sheetId="55" r:id="rId14"/>
    <sheet name="III - 4" sheetId="61" r:id="rId15"/>
    <sheet name="III - 5" sheetId="79" r:id="rId16"/>
    <sheet name="III - 6" sheetId="80" r:id="rId17"/>
    <sheet name="III - 7" sheetId="62" r:id="rId18"/>
    <sheet name="IV - 1" sheetId="43" r:id="rId19"/>
    <sheet name="IV - 2" sheetId="44" r:id="rId20"/>
    <sheet name="IV - 3" sheetId="45" r:id="rId21"/>
    <sheet name="IV - 4" sheetId="47" r:id="rId22"/>
    <sheet name="IV - 5" sheetId="48" r:id="rId23"/>
    <sheet name="Tafla IV-1" sheetId="68" r:id="rId24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52511"/>
</workbook>
</file>

<file path=xl/calcChain.xml><?xml version="1.0" encoding="utf-8"?>
<calcChain xmlns="http://schemas.openxmlformats.org/spreadsheetml/2006/main">
  <c r="B25" i="48" l="1"/>
  <c r="B20" i="47"/>
  <c r="C21" i="68" l="1"/>
  <c r="C29" i="68"/>
  <c r="D26" i="68" s="1"/>
  <c r="D25" i="68" l="1"/>
  <c r="D27" i="68"/>
  <c r="D24" i="68"/>
  <c r="D28" i="68"/>
  <c r="D17" i="68"/>
  <c r="D19" i="68"/>
  <c r="D16" i="68"/>
  <c r="D20" i="68"/>
  <c r="D18" i="68"/>
  <c r="D29" i="68" l="1"/>
  <c r="D21" i="68"/>
  <c r="B24" i="48" l="1"/>
  <c r="D20" i="55" l="1"/>
  <c r="B23" i="48" l="1"/>
  <c r="B22" i="48"/>
  <c r="B21" i="48"/>
  <c r="B20" i="48"/>
  <c r="B19" i="48"/>
  <c r="B18" i="48"/>
  <c r="B17" i="48"/>
  <c r="B16" i="48"/>
  <c r="B15" i="48"/>
  <c r="B14" i="48"/>
  <c r="B19" i="47"/>
  <c r="B18" i="47"/>
  <c r="B17" i="47"/>
  <c r="B16" i="47"/>
  <c r="B15" i="47"/>
  <c r="B14" i="47"/>
  <c r="B13" i="47"/>
</calcChain>
</file>

<file path=xl/sharedStrings.xml><?xml version="1.0" encoding="utf-8"?>
<sst xmlns="http://schemas.openxmlformats.org/spreadsheetml/2006/main" count="536" uniqueCount="219">
  <si>
    <t>Fs</t>
  </si>
  <si>
    <t>Ufs</t>
  </si>
  <si>
    <t>Nm</t>
  </si>
  <si>
    <t xml:space="preserve">H </t>
  </si>
  <si>
    <t xml:space="preserve">Vá </t>
  </si>
  <si>
    <t>Há</t>
  </si>
  <si>
    <t>Ath.</t>
  </si>
  <si>
    <t xml:space="preserve">Mynd </t>
  </si>
  <si>
    <t>Númer</t>
  </si>
  <si>
    <t>Kafli</t>
  </si>
  <si>
    <t>Heiti mynda</t>
  </si>
  <si>
    <t xml:space="preserve">Myndir </t>
  </si>
  <si>
    <t>II</t>
  </si>
  <si>
    <t>III</t>
  </si>
  <si>
    <t>Kostnaður af seðlum og mynt</t>
  </si>
  <si>
    <t>Fjármálainnviðir</t>
  </si>
  <si>
    <t>Alm.</t>
  </si>
  <si>
    <r>
      <t xml:space="preserve">Heimild: </t>
    </r>
    <r>
      <rPr>
        <sz val="11"/>
        <rFont val="Times New Roman"/>
        <family val="1"/>
      </rPr>
      <t>Seðlabanki Íslands.</t>
    </r>
  </si>
  <si>
    <t xml:space="preserve">M.kr. </t>
  </si>
  <si>
    <t>Mynd III-1</t>
  </si>
  <si>
    <t>Reiðufé í umferð</t>
  </si>
  <si>
    <r>
      <t xml:space="preserve">Heimildir: Hagstofa Íslands, </t>
    </r>
    <r>
      <rPr>
        <sz val="11"/>
        <rFont val="Times New Roman"/>
        <family val="1"/>
      </rPr>
      <t>Seðlabanki Íslands.</t>
    </r>
  </si>
  <si>
    <t>% af VLF</t>
  </si>
  <si>
    <t>Mynd III-2</t>
  </si>
  <si>
    <r>
      <t xml:space="preserve">Heimildir: </t>
    </r>
    <r>
      <rPr>
        <sz val="11"/>
        <rFont val="Times New Roman"/>
        <family val="1"/>
      </rPr>
      <t>Alþjóðagreiðslubankinn, Norges Bank, Danmarks Nationalbank, Statbank Denmark, Seðlabanki Íslands.</t>
    </r>
  </si>
  <si>
    <t>Hlutfall af VLF (%)</t>
  </si>
  <si>
    <t>Sviss</t>
  </si>
  <si>
    <t>Rússland</t>
  </si>
  <si>
    <t>Singapúr</t>
  </si>
  <si>
    <t>BNA</t>
  </si>
  <si>
    <t>Suður-Kórea</t>
  </si>
  <si>
    <t>Tyrkland</t>
  </si>
  <si>
    <t>Ástralía</t>
  </si>
  <si>
    <t>Kanada</t>
  </si>
  <si>
    <t>Bretland</t>
  </si>
  <si>
    <t>Danmörk</t>
  </si>
  <si>
    <t>Ísland</t>
  </si>
  <si>
    <t>Noregur</t>
  </si>
  <si>
    <t>Svíþjóð</t>
  </si>
  <si>
    <t>Mynd III-3</t>
  </si>
  <si>
    <t>12 mánaða breyting (%)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</si>
  <si>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</si>
  <si>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</si>
  <si>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</si>
  <si>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</si>
  <si>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</si>
  <si>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</si>
  <si>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</si>
  <si>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</si>
  <si>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</si>
  <si>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</si>
  <si>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 xml:space="preserve">nóvember </t>
  </si>
  <si>
    <t>desember</t>
  </si>
  <si>
    <t>Mynd III-4</t>
  </si>
  <si>
    <t>Mynd III-5</t>
  </si>
  <si>
    <t>Greindir seðlar, eyddir seðlar og fjöldi seðla í umferð í lok árs</t>
  </si>
  <si>
    <t>Fjöldi í milljónum</t>
  </si>
  <si>
    <t>Seðlar í umferð</t>
  </si>
  <si>
    <t>Greindir seðlar</t>
  </si>
  <si>
    <t>Eyddir seðlar</t>
  </si>
  <si>
    <t>%</t>
  </si>
  <si>
    <t>Tafla</t>
  </si>
  <si>
    <t>Fjármálainnviðir 2018</t>
  </si>
  <si>
    <t>Kafli III</t>
  </si>
  <si>
    <t>Eigendur snjallsíma á Íslandi</t>
  </si>
  <si>
    <t>Snjallsími sem hefur bæði eiginleika farsíma og tölvu</t>
  </si>
  <si>
    <t>Fjártækni einstakra þjónustuþátta - í hvers konar fjármálaþjónustu gera fjártæknifyrirtæki sig mest gildandi á næstu 5 árum?</t>
  </si>
  <si>
    <t>Alþjóðleg könnun PcW  meðal stjórnenda fjármálafyrirtækja</t>
  </si>
  <si>
    <t>Námslán</t>
  </si>
  <si>
    <t>Fasteignalán</t>
  </si>
  <si>
    <t>Innlánastarfsemi</t>
  </si>
  <si>
    <t>Fjármálaráðgjöf</t>
  </si>
  <si>
    <t>Tryggingar</t>
  </si>
  <si>
    <t>Einkabankaþjónusta</t>
  </si>
  <si>
    <t>Millifærslur</t>
  </si>
  <si>
    <t>Einstaklingslán</t>
  </si>
  <si>
    <t>Greiðslumiðlun</t>
  </si>
  <si>
    <t>Debetkort</t>
  </si>
  <si>
    <t>Kreditkort</t>
  </si>
  <si>
    <t>Bandaríkin</t>
  </si>
  <si>
    <t xml:space="preserve">Svíþjóð </t>
  </si>
  <si>
    <t>Finnland</t>
  </si>
  <si>
    <t>Þýskaland</t>
  </si>
  <si>
    <t>Frakkland</t>
  </si>
  <si>
    <t>Ár</t>
  </si>
  <si>
    <t>Útgefandi</t>
  </si>
  <si>
    <t>Færsluhirðir</t>
  </si>
  <si>
    <t>Millikortagjald</t>
  </si>
  <si>
    <t>Kortafríðindi</t>
  </si>
  <si>
    <t>Færslugjöld</t>
  </si>
  <si>
    <t>Gjald söluaðila</t>
  </si>
  <si>
    <t>Korthafi</t>
  </si>
  <si>
    <t>Söluaðili</t>
  </si>
  <si>
    <t>Netverslun á Íslandi</t>
  </si>
  <si>
    <t>Verslað mánaðarlega eða oftar vörur á netinu í aldurshópi 18-44 ára</t>
  </si>
  <si>
    <t>Aukning í pakkasendingum frá útlöndum</t>
  </si>
  <si>
    <t>Aukning í innlendum pakkasendingum</t>
  </si>
  <si>
    <r>
      <t>Heimild:</t>
    </r>
    <r>
      <rPr>
        <sz val="9"/>
        <rFont val="Times New Roman"/>
        <family val="1"/>
      </rPr>
      <t xml:space="preserve"> Neyslu- og lífstílskönnun Gallup</t>
    </r>
  </si>
  <si>
    <r>
      <t>Heimild:</t>
    </r>
    <r>
      <rPr>
        <sz val="9"/>
        <rFont val="Times New Roman"/>
        <family val="1"/>
      </rPr>
      <t xml:space="preserve"> PWC, SFF</t>
    </r>
  </si>
  <si>
    <r>
      <t>Heimild:</t>
    </r>
    <r>
      <rPr>
        <sz val="9"/>
        <rFont val="Times New Roman"/>
        <family val="1"/>
      </rPr>
      <t xml:space="preserve"> Gallup, Íslandspóstur hf.</t>
    </r>
  </si>
  <si>
    <t>Kafli I</t>
  </si>
  <si>
    <t>Mynd I-1</t>
  </si>
  <si>
    <t>Skipulag breytingastjórnunar á fjármálamarkaði</t>
  </si>
  <si>
    <t>Mynd I-3</t>
  </si>
  <si>
    <r>
      <t>Heimild:</t>
    </r>
    <r>
      <rPr>
        <sz val="9"/>
        <rFont val="Times New Roman"/>
        <family val="1"/>
      </rPr>
      <t xml:space="preserve"> Leiðbeiningar CPMI/IOSCO 2016, bls. 7.</t>
    </r>
  </si>
  <si>
    <t>Mynd I-2</t>
  </si>
  <si>
    <r>
      <t>Heimild:</t>
    </r>
    <r>
      <rPr>
        <sz val="9"/>
        <rFont val="Times New Roman"/>
        <family val="1"/>
      </rPr>
      <t xml:space="preserve"> Seðlabanki Íslands</t>
    </r>
  </si>
  <si>
    <t>1961-2017</t>
  </si>
  <si>
    <t>Reiðufé í umferð í nokkrum löndum 2016</t>
  </si>
  <si>
    <t>Mynd IV-1</t>
  </si>
  <si>
    <t>Mynd IV-2</t>
  </si>
  <si>
    <t>1) Áætlun.</t>
  </si>
  <si>
    <t>Kafli IV</t>
  </si>
  <si>
    <t>Tafla IV-1</t>
  </si>
  <si>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 Áætlun (2018)</t>
    </r>
  </si>
  <si>
    <r>
      <t>%</t>
    </r>
    <r>
      <rPr>
        <b/>
        <i/>
        <sz val="9"/>
        <color indexed="63"/>
        <rFont val="Arial"/>
        <family val="2"/>
      </rPr>
      <t> </t>
    </r>
  </si>
  <si>
    <t> 5.000 kr.</t>
  </si>
  <si>
    <t> 2.000 kr.</t>
  </si>
  <si>
    <t> 1.000 kr.</t>
  </si>
  <si>
    <t>    500 kr.</t>
  </si>
  <si>
    <r>
      <t> </t>
    </r>
    <r>
      <rPr>
        <b/>
        <sz val="9"/>
        <color indexed="63"/>
        <rFont val="Arial"/>
        <family val="2"/>
      </rPr>
      <t>Samtals</t>
    </r>
  </si>
  <si>
    <t> %</t>
  </si>
  <si>
    <t> 100 kr.</t>
  </si>
  <si>
    <t>   50 kr.</t>
  </si>
  <si>
    <t>   10 kr.</t>
  </si>
  <si>
    <t>     5 kr.</t>
  </si>
  <si>
    <t>     1 kr.</t>
  </si>
  <si>
    <t>Seðlar (kr.)</t>
  </si>
  <si>
    <t>Mynt (kr.)</t>
  </si>
  <si>
    <t>Ma .kr.</t>
  </si>
  <si>
    <t>Kafli II</t>
  </si>
  <si>
    <r>
      <t>Heimild:</t>
    </r>
    <r>
      <rPr>
        <sz val="10"/>
        <rFont val="Times New Roman"/>
        <family val="1"/>
      </rPr>
      <t xml:space="preserve"> BIS (2013). Monitoring tools for intraday liquidity management.</t>
    </r>
  </si>
  <si>
    <t>ma.kr.</t>
  </si>
  <si>
    <t>Greiðslur flæða mun tíðar yfir dag en til einföldunar eru eingöngu sýndar nokkrar færslur</t>
  </si>
  <si>
    <t>Tími</t>
  </si>
  <si>
    <t>Greiðsla send út</t>
  </si>
  <si>
    <t>Greiðsla móttekin</t>
  </si>
  <si>
    <t>Uppgjörs-staða</t>
  </si>
  <si>
    <t>Röskun á greiðsluflæði</t>
  </si>
  <si>
    <r>
      <t>Heimild:</t>
    </r>
    <r>
      <rPr>
        <sz val="10"/>
        <rFont val="Times New Roman"/>
        <family val="1"/>
      </rPr>
      <t xml:space="preserve"> Bank of Finland</t>
    </r>
  </si>
  <si>
    <t>T=2</t>
  </si>
  <si>
    <t>Áhrif af</t>
  </si>
  <si>
    <t>2. umferð</t>
  </si>
  <si>
    <t>T=1</t>
  </si>
  <si>
    <t>1. umferð</t>
  </si>
  <si>
    <t>T=3</t>
  </si>
  <si>
    <t>T=0</t>
  </si>
  <si>
    <t>T=4</t>
  </si>
  <si>
    <t>Endurtekin</t>
  </si>
  <si>
    <t>áhrif</t>
  </si>
  <si>
    <t>Uppgjörstími</t>
  </si>
  <si>
    <t>Mynd II-4</t>
  </si>
  <si>
    <t>Meðaluppgjörstími í SG kerfinu yfir dag</t>
  </si>
  <si>
    <r>
      <t>Heimild:</t>
    </r>
    <r>
      <rPr>
        <sz val="10"/>
        <rFont val="Times New Roman"/>
        <family val="1"/>
      </rPr>
      <t xml:space="preserve"> Greiðsluveitan ehf., Seðlabanki Íslands</t>
    </r>
  </si>
  <si>
    <t>M.kr</t>
  </si>
  <si>
    <t>Ma.kr.</t>
  </si>
  <si>
    <t>Fjárhæðir sem eru yfir stórgreiðslumörkum</t>
  </si>
  <si>
    <t>Fjárhæð á hverja færslu</t>
  </si>
  <si>
    <t>Uppsafnaðar fjárhæðir (h.ás)</t>
  </si>
  <si>
    <t>Mynd II-6</t>
  </si>
  <si>
    <r>
      <t>Heimild:</t>
    </r>
    <r>
      <rPr>
        <sz val="10"/>
        <rFont val="Times New Roman"/>
        <family val="1"/>
      </rPr>
      <t xml:space="preserve"> Seðlabanki Íslands</t>
    </r>
  </si>
  <si>
    <t>Einstakl./fyrirtæki</t>
  </si>
  <si>
    <t>Jöfnunarkerfi</t>
  </si>
  <si>
    <t>Verðbréfauppgjörskerfi</t>
  </si>
  <si>
    <t>Seðlabanki Íslands</t>
  </si>
  <si>
    <t>SG kerfið</t>
  </si>
  <si>
    <t>SG reikningur         Z banki</t>
  </si>
  <si>
    <t>SG reikningur Y banki</t>
  </si>
  <si>
    <t>Banki Y</t>
  </si>
  <si>
    <t>Mynd II-7</t>
  </si>
  <si>
    <t>Heildarlausafjárstaða yfir dag á SG reikningum</t>
  </si>
  <si>
    <t>Ma.kr</t>
  </si>
  <si>
    <t>*Fjárhæðir skv. gjaldskráflokkun</t>
  </si>
  <si>
    <t>Greiðsluútflæði*</t>
  </si>
  <si>
    <t>Lausafjárstaða</t>
  </si>
  <si>
    <t>Heildarlausafjárstaða yfir dag á SG reikningum (15 d. hlaupandi meðaltal)</t>
  </si>
  <si>
    <t>Ma. Kr</t>
  </si>
  <si>
    <t>Dags.</t>
  </si>
  <si>
    <t>% af lausafé yfir dag á SG reikningum</t>
  </si>
  <si>
    <t>Tafla II-1</t>
  </si>
  <si>
    <t>% af heildarfærslufjölda greiðslukorta</t>
  </si>
  <si>
    <t>Samanburður á færslufjölda 2016</t>
  </si>
  <si>
    <r>
      <t>Heimild:</t>
    </r>
    <r>
      <rPr>
        <sz val="9"/>
        <rFont val="Times New Roman"/>
        <family val="1"/>
      </rPr>
      <t xml:space="preserve"> Evrópski Seðlabankinn, Seðlabanki Noregs, Seðlabanki Íslands</t>
    </r>
  </si>
  <si>
    <t>Notkun greiðslukorta í staðgreiðsluviðskiptum heimila</t>
  </si>
  <si>
    <t>Gott</t>
  </si>
  <si>
    <t>Mat</t>
  </si>
  <si>
    <t>2010-2017</t>
  </si>
  <si>
    <t>Evrusvæði</t>
  </si>
  <si>
    <t>Mynd II - 1</t>
  </si>
  <si>
    <t>Mynd II-5</t>
  </si>
  <si>
    <t>Mynd II-8</t>
  </si>
  <si>
    <t xml:space="preserve"> </t>
  </si>
  <si>
    <r>
      <t>Heimild:</t>
    </r>
    <r>
      <rPr>
        <sz val="9"/>
        <rFont val="Times New Roman"/>
        <family val="1"/>
      </rPr>
      <t xml:space="preserve"> Evrópski Seðlabankinn, Seðlabanki Íslands</t>
    </r>
  </si>
  <si>
    <t>Fyrir PSD2</t>
  </si>
  <si>
    <t>Greitt á netinu með debet-/kreditkorti</t>
  </si>
  <si>
    <r>
      <t>Heimild:</t>
    </r>
    <r>
      <rPr>
        <sz val="9"/>
        <rFont val="Times New Roman"/>
        <family val="1"/>
      </rPr>
      <t xml:space="preserve"> Starling bank</t>
    </r>
  </si>
  <si>
    <t>Eftir PSD2</t>
  </si>
  <si>
    <t>Greitt á netinu (PISP)</t>
  </si>
  <si>
    <t>Lykilþættir áhættustýringar m.t.t. net- og upplýsingaöryggis</t>
  </si>
  <si>
    <t>Fjármálainnviðir og fjármálastöðugleiki</t>
  </si>
  <si>
    <r>
      <t>Heimild:</t>
    </r>
    <r>
      <rPr>
        <sz val="9"/>
        <rFont val="Times New Roman"/>
        <family val="1"/>
      </rPr>
      <t xml:space="preserve"> Reiknistofa bankanna hf.</t>
    </r>
  </si>
  <si>
    <t>Meðalausafjárnotkun til uppgjörs innan dags</t>
  </si>
  <si>
    <t>Breytti mánudaginn 4. júní 2018</t>
  </si>
  <si>
    <t>IV Reiðufé í umferð</t>
  </si>
  <si>
    <t>IV Reiðufé</t>
  </si>
  <si>
    <t>Mynd IV-3</t>
  </si>
  <si>
    <t>Mynd IV-4</t>
  </si>
  <si>
    <t>Mynd IV-5</t>
  </si>
  <si>
    <t>I</t>
  </si>
  <si>
    <t>Greiðsluflæði í millibankakerfi Seðlabanka Íslands</t>
  </si>
  <si>
    <t>IV</t>
  </si>
  <si>
    <t>Reiðufé í umferð 2015 - maí 2017</t>
  </si>
  <si>
    <t>Kostnaður af seðlum og mynt 2007-2018</t>
  </si>
  <si>
    <t>Útgefnir seðlar og mynt í lok maí 2018</t>
  </si>
  <si>
    <t>Banki Z</t>
  </si>
  <si>
    <t>≤ 10 m.kr.</t>
  </si>
  <si>
    <t>0-&gt;10 m.kr.</t>
  </si>
  <si>
    <t>0-&gt;</t>
  </si>
  <si>
    <t>Einfalt greiðsluflæði yfir dag hjá Z banka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</si>
</sst>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Mynd &quot;\ 0"/>
    <numFmt numFmtId="165" formatCode="0.0"/>
    <numFmt numFmtId="166" formatCode="#,##0.0"/>
    <numFmt numFmtId="167" formatCode="0.000"/>
    <numFmt numFmtId="168" formatCode="mmmm\ yyyy"/>
    <numFmt numFmtId="169" formatCode="#,##0\ &quot;kr.&quot;;[Red]\-#,##0\ &quot;kr.&quot;"/>
    <numFmt numFmtId="170" formatCode="hh:mm;@"/>
  </numFmts>
  <fonts count="41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u/>
      <sz val="11"/>
      <color theme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48"/>
      <name val="Times New Roman"/>
      <family val="1"/>
    </font>
    <font>
      <i/>
      <sz val="8"/>
      <name val="Times New Roman"/>
      <family val="1"/>
    </font>
    <font>
      <sz val="8"/>
      <color rgb="FFFF0000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9.5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indexed="48"/>
      <name val="Times New Roman"/>
      <family val="1"/>
    </font>
    <font>
      <i/>
      <sz val="9"/>
      <name val="Times New Roman"/>
      <family val="1"/>
    </font>
    <font>
      <vertAlign val="superscript"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i/>
      <sz val="10"/>
      <name val="Times New Roman"/>
      <family val="1"/>
    </font>
    <font>
      <b/>
      <sz val="9.5"/>
      <color theme="1"/>
      <name val="Calibri"/>
      <family val="2"/>
      <scheme val="minor"/>
    </font>
    <font>
      <sz val="10"/>
      <color theme="1"/>
      <name val="Times New Roman"/>
      <family val="1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5" fillId="0" borderId="0"/>
    <xf numFmtId="0" fontId="4" fillId="0" borderId="0"/>
    <xf numFmtId="0" fontId="3" fillId="0" borderId="0"/>
    <xf numFmtId="0" fontId="2" fillId="0" borderId="0"/>
  </cellStyleXfs>
  <cellXfs count="183">
    <xf numFmtId="0" fontId="0" fillId="0" borderId="0" xfId="0"/>
    <xf numFmtId="16" fontId="6" fillId="0" borderId="4" xfId="0" applyNumberFormat="1" applyFont="1" applyBorder="1"/>
    <xf numFmtId="0" fontId="8" fillId="0" borderId="0" xfId="0" applyFont="1"/>
    <xf numFmtId="0" fontId="6" fillId="0" borderId="0" xfId="0" applyFont="1"/>
    <xf numFmtId="0" fontId="5" fillId="0" borderId="0" xfId="0" applyFont="1"/>
    <xf numFmtId="0" fontId="6" fillId="0" borderId="2" xfId="0" applyFont="1" applyBorder="1"/>
    <xf numFmtId="0" fontId="6" fillId="0" borderId="3" xfId="0" applyFont="1" applyBorder="1"/>
    <xf numFmtId="0" fontId="5" fillId="0" borderId="0" xfId="0" applyFont="1" applyAlignment="1">
      <alignment horizontal="center"/>
    </xf>
    <xf numFmtId="0" fontId="10" fillId="0" borderId="0" xfId="2" applyFont="1" applyFill="1"/>
    <xf numFmtId="0" fontId="11" fillId="0" borderId="0" xfId="3" applyFont="1" applyFill="1" applyAlignment="1">
      <alignment horizontal="left"/>
    </xf>
    <xf numFmtId="164" fontId="11" fillId="0" borderId="0" xfId="3" applyNumberFormat="1" applyFont="1" applyFill="1" applyAlignment="1">
      <alignment horizontal="left"/>
    </xf>
    <xf numFmtId="0" fontId="12" fillId="0" borderId="0" xfId="2" applyFont="1" applyFill="1"/>
    <xf numFmtId="0" fontId="0" fillId="0" borderId="0" xfId="3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2" applyFont="1" applyFill="1" applyAlignment="1">
      <alignment wrapText="1"/>
    </xf>
    <xf numFmtId="0" fontId="13" fillId="0" borderId="0" xfId="3" applyFont="1" applyAlignment="1">
      <alignment horizontal="left"/>
    </xf>
    <xf numFmtId="0" fontId="0" fillId="0" borderId="0" xfId="2" applyFont="1" applyFill="1"/>
    <xf numFmtId="0" fontId="12" fillId="0" borderId="0" xfId="2" applyFont="1" applyFill="1" applyBorder="1"/>
    <xf numFmtId="0" fontId="14" fillId="0" borderId="5" xfId="2" applyFont="1" applyFill="1" applyBorder="1"/>
    <xf numFmtId="0" fontId="10" fillId="0" borderId="5" xfId="2" applyFont="1" applyFill="1" applyBorder="1"/>
    <xf numFmtId="0" fontId="12" fillId="0" borderId="1" xfId="2" applyFont="1" applyFill="1" applyBorder="1"/>
    <xf numFmtId="0" fontId="11" fillId="0" borderId="0" xfId="4" applyFont="1" applyFill="1" applyAlignment="1">
      <alignment horizontal="center" wrapText="1"/>
    </xf>
    <xf numFmtId="0" fontId="11" fillId="0" borderId="0" xfId="4" applyFont="1" applyFill="1" applyAlignment="1">
      <alignment horizontal="center"/>
    </xf>
    <xf numFmtId="0" fontId="10" fillId="0" borderId="0" xfId="2" applyFont="1"/>
    <xf numFmtId="0" fontId="11" fillId="0" borderId="0" xfId="0" applyFont="1"/>
    <xf numFmtId="165" fontId="10" fillId="0" borderId="0" xfId="2" applyNumberFormat="1" applyFont="1" applyFill="1" applyAlignment="1">
      <alignment horizontal="right"/>
    </xf>
    <xf numFmtId="0" fontId="11" fillId="0" borderId="0" xfId="2" applyFont="1" applyFill="1"/>
    <xf numFmtId="0" fontId="11" fillId="0" borderId="0" xfId="2" applyFont="1" applyFill="1" applyAlignment="1">
      <alignment wrapText="1"/>
    </xf>
    <xf numFmtId="0" fontId="11" fillId="0" borderId="5" xfId="2" applyFont="1" applyFill="1" applyBorder="1"/>
    <xf numFmtId="167" fontId="14" fillId="0" borderId="0" xfId="0" applyNumberFormat="1" applyFont="1"/>
    <xf numFmtId="167" fontId="14" fillId="0" borderId="0" xfId="2" applyNumberFormat="1" applyFont="1" applyFill="1" applyAlignment="1">
      <alignment horizontal="right"/>
    </xf>
    <xf numFmtId="165" fontId="10" fillId="0" borderId="0" xfId="2" applyNumberFormat="1" applyFont="1" applyFill="1"/>
    <xf numFmtId="1" fontId="11" fillId="0" borderId="0" xfId="2" applyNumberFormat="1" applyFont="1" applyFill="1" applyAlignment="1">
      <alignment horizontal="left"/>
    </xf>
    <xf numFmtId="166" fontId="11" fillId="0" borderId="0" xfId="2" applyNumberFormat="1" applyFont="1" applyFill="1" applyAlignment="1">
      <alignment horizontal="right"/>
    </xf>
    <xf numFmtId="0" fontId="0" fillId="0" borderId="0" xfId="0" applyFont="1" applyFill="1" applyAlignment="1"/>
    <xf numFmtId="3" fontId="0" fillId="0" borderId="0" xfId="0" applyNumberFormat="1"/>
    <xf numFmtId="4" fontId="0" fillId="0" borderId="0" xfId="0" applyNumberFormat="1"/>
    <xf numFmtId="168" fontId="0" fillId="0" borderId="0" xfId="2" applyNumberFormat="1" applyFont="1" applyFill="1" applyAlignment="1">
      <alignment horizontal="left"/>
    </xf>
    <xf numFmtId="0" fontId="10" fillId="0" borderId="1" xfId="2" applyFont="1" applyBorder="1"/>
    <xf numFmtId="166" fontId="0" fillId="0" borderId="0" xfId="0" applyNumberFormat="1"/>
    <xf numFmtId="166" fontId="10" fillId="0" borderId="0" xfId="2" applyNumberFormat="1" applyFont="1" applyFill="1" applyAlignment="1">
      <alignment horizontal="right"/>
    </xf>
    <xf numFmtId="166" fontId="0" fillId="0" borderId="0" xfId="2" applyNumberFormat="1" applyFont="1" applyFill="1" applyAlignment="1">
      <alignment horizontal="right"/>
    </xf>
    <xf numFmtId="4" fontId="10" fillId="0" borderId="0" xfId="2" applyNumberFormat="1" applyFont="1" applyFill="1" applyAlignment="1">
      <alignment horizontal="right"/>
    </xf>
    <xf numFmtId="2" fontId="10" fillId="0" borderId="0" xfId="2" applyNumberFormat="1" applyFont="1" applyFill="1" applyAlignment="1">
      <alignment horizontal="right"/>
    </xf>
    <xf numFmtId="0" fontId="4" fillId="0" borderId="0" xfId="5"/>
    <xf numFmtId="0" fontId="4" fillId="0" borderId="1" xfId="5" applyBorder="1"/>
    <xf numFmtId="0" fontId="16" fillId="0" borderId="0" xfId="5" applyFont="1"/>
    <xf numFmtId="0" fontId="4" fillId="0" borderId="5" xfId="5" applyBorder="1"/>
    <xf numFmtId="0" fontId="7" fillId="0" borderId="1" xfId="5" applyFont="1" applyBorder="1"/>
    <xf numFmtId="166" fontId="16" fillId="0" borderId="0" xfId="5" applyNumberFormat="1" applyFont="1"/>
    <xf numFmtId="0" fontId="17" fillId="0" borderId="0" xfId="5" applyFont="1" applyFill="1" applyBorder="1"/>
    <xf numFmtId="0" fontId="4" fillId="2" borderId="0" xfId="5" applyFill="1"/>
    <xf numFmtId="0" fontId="18" fillId="2" borderId="0" xfId="5" applyFont="1" applyFill="1" applyAlignment="1">
      <alignment horizontal="center" vertical="center"/>
    </xf>
    <xf numFmtId="0" fontId="18" fillId="3" borderId="6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2" borderId="0" xfId="5" applyFont="1" applyFill="1" applyAlignment="1">
      <alignment horizontal="center" vertical="center" textRotation="90"/>
    </xf>
    <xf numFmtId="0" fontId="18" fillId="0" borderId="0" xfId="5" applyFont="1" applyAlignment="1">
      <alignment horizontal="center" vertical="center"/>
    </xf>
    <xf numFmtId="0" fontId="16" fillId="0" borderId="0" xfId="5" applyFont="1" applyAlignment="1">
      <alignment horizontal="left" vertical="center" wrapText="1"/>
    </xf>
    <xf numFmtId="1" fontId="16" fillId="0" borderId="0" xfId="5" applyNumberFormat="1" applyFont="1"/>
    <xf numFmtId="165" fontId="4" fillId="0" borderId="0" xfId="5" applyNumberFormat="1"/>
    <xf numFmtId="0" fontId="17" fillId="0" borderId="0" xfId="5" applyFont="1"/>
    <xf numFmtId="0" fontId="19" fillId="0" borderId="0" xfId="5" applyFont="1" applyFill="1" applyAlignment="1">
      <alignment horizontal="left"/>
    </xf>
    <xf numFmtId="0" fontId="20" fillId="0" borderId="0" xfId="5" applyFont="1"/>
    <xf numFmtId="164" fontId="19" fillId="0" borderId="0" xfId="5" applyNumberFormat="1" applyFont="1" applyFill="1" applyAlignment="1">
      <alignment horizontal="left"/>
    </xf>
    <xf numFmtId="0" fontId="21" fillId="0" borderId="0" xfId="5" applyFont="1"/>
    <xf numFmtId="0" fontId="22" fillId="0" borderId="0" xfId="5" applyFont="1"/>
    <xf numFmtId="0" fontId="21" fillId="0" borderId="0" xfId="5" applyFont="1" applyBorder="1"/>
    <xf numFmtId="0" fontId="20" fillId="0" borderId="0" xfId="5" applyFont="1" applyBorder="1"/>
    <xf numFmtId="0" fontId="21" fillId="0" borderId="5" xfId="5" applyFont="1" applyBorder="1"/>
    <xf numFmtId="0" fontId="20" fillId="0" borderId="5" xfId="5" applyFont="1" applyBorder="1"/>
    <xf numFmtId="0" fontId="16" fillId="0" borderId="1" xfId="5" applyFont="1" applyBorder="1"/>
    <xf numFmtId="0" fontId="24" fillId="0" borderId="0" xfId="6" applyFont="1"/>
    <xf numFmtId="0" fontId="3" fillId="0" borderId="0" xfId="6"/>
    <xf numFmtId="0" fontId="25" fillId="0" borderId="0" xfId="6" applyFont="1"/>
    <xf numFmtId="0" fontId="3" fillId="0" borderId="5" xfId="6" applyBorder="1"/>
    <xf numFmtId="0" fontId="21" fillId="0" borderId="1" xfId="5" applyFont="1" applyBorder="1"/>
    <xf numFmtId="0" fontId="20" fillId="0" borderId="1" xfId="5" applyFont="1" applyBorder="1"/>
    <xf numFmtId="0" fontId="3" fillId="0" borderId="1" xfId="6" applyBorder="1"/>
    <xf numFmtId="0" fontId="3" fillId="0" borderId="0" xfId="6" applyBorder="1"/>
    <xf numFmtId="0" fontId="17" fillId="0" borderId="5" xfId="5" applyFont="1" applyBorder="1"/>
    <xf numFmtId="0" fontId="0" fillId="0" borderId="5" xfId="0" applyBorder="1"/>
    <xf numFmtId="0" fontId="17" fillId="0" borderId="0" xfId="5" applyFont="1" applyBorder="1"/>
    <xf numFmtId="0" fontId="0" fillId="0" borderId="1" xfId="0" applyBorder="1"/>
    <xf numFmtId="0" fontId="10" fillId="0" borderId="0" xfId="0" applyFont="1"/>
    <xf numFmtId="165" fontId="10" fillId="0" borderId="0" xfId="0" applyNumberFormat="1" applyFont="1"/>
    <xf numFmtId="169" fontId="28" fillId="0" borderId="9" xfId="0" applyNumberFormat="1" applyFont="1" applyFill="1" applyBorder="1" applyAlignment="1">
      <alignment horizontal="left" wrapText="1"/>
    </xf>
    <xf numFmtId="165" fontId="28" fillId="0" borderId="9" xfId="0" applyNumberFormat="1" applyFont="1" applyFill="1" applyBorder="1" applyAlignment="1">
      <alignment horizontal="right" wrapText="1"/>
    </xf>
    <xf numFmtId="0" fontId="28" fillId="0" borderId="9" xfId="0" applyFont="1" applyFill="1" applyBorder="1" applyAlignment="1">
      <alignment horizontal="left" wrapText="1"/>
    </xf>
    <xf numFmtId="3" fontId="29" fillId="0" borderId="0" xfId="0" applyNumberFormat="1" applyFont="1" applyFill="1"/>
    <xf numFmtId="0" fontId="28" fillId="0" borderId="9" xfId="0" applyFont="1" applyFill="1" applyBorder="1" applyAlignment="1">
      <alignment horizontal="right" wrapText="1"/>
    </xf>
    <xf numFmtId="165" fontId="0" fillId="0" borderId="0" xfId="0" applyNumberFormat="1" applyFill="1"/>
    <xf numFmtId="165" fontId="29" fillId="0" borderId="0" xfId="0" applyNumberFormat="1" applyFont="1" applyFill="1"/>
    <xf numFmtId="166" fontId="0" fillId="0" borderId="0" xfId="0" applyNumberFormat="1" applyFill="1"/>
    <xf numFmtId="166" fontId="29" fillId="0" borderId="0" xfId="0" applyNumberFormat="1" applyFont="1" applyFill="1"/>
    <xf numFmtId="166" fontId="28" fillId="0" borderId="9" xfId="0" applyNumberFormat="1" applyFont="1" applyFill="1" applyBorder="1" applyAlignment="1">
      <alignment horizontal="right" wrapText="1"/>
    </xf>
    <xf numFmtId="166" fontId="30" fillId="0" borderId="9" xfId="0" applyNumberFormat="1" applyFont="1" applyFill="1" applyBorder="1" applyAlignment="1">
      <alignment horizontal="right" wrapText="1"/>
    </xf>
    <xf numFmtId="0" fontId="4" fillId="0" borderId="0" xfId="5" applyFill="1"/>
    <xf numFmtId="0" fontId="26" fillId="0" borderId="9" xfId="0" applyFont="1" applyFill="1" applyBorder="1" applyAlignment="1">
      <alignment horizontal="right" wrapText="1"/>
    </xf>
    <xf numFmtId="0" fontId="0" fillId="0" borderId="0" xfId="0" applyFill="1"/>
    <xf numFmtId="165" fontId="26" fillId="0" borderId="9" xfId="0" applyNumberFormat="1" applyFont="1" applyFill="1" applyBorder="1" applyAlignment="1">
      <alignment horizontal="right" wrapText="1"/>
    </xf>
    <xf numFmtId="0" fontId="5" fillId="0" borderId="0" xfId="7" applyFont="1"/>
    <xf numFmtId="0" fontId="6" fillId="0" borderId="0" xfId="7" applyFont="1" applyFill="1" applyAlignment="1">
      <alignment horizontal="left"/>
    </xf>
    <xf numFmtId="0" fontId="2" fillId="0" borderId="0" xfId="7"/>
    <xf numFmtId="164" fontId="6" fillId="0" borderId="0" xfId="7" applyNumberFormat="1" applyFont="1" applyFill="1" applyAlignment="1">
      <alignment horizontal="left"/>
    </xf>
    <xf numFmtId="0" fontId="7" fillId="0" borderId="0" xfId="7" applyFont="1"/>
    <xf numFmtId="0" fontId="31" fillId="0" borderId="0" xfId="7" applyFont="1"/>
    <xf numFmtId="0" fontId="7" fillId="0" borderId="5" xfId="7" applyFont="1" applyBorder="1"/>
    <xf numFmtId="0" fontId="5" fillId="0" borderId="5" xfId="7" applyFont="1" applyBorder="1"/>
    <xf numFmtId="0" fontId="2" fillId="0" borderId="5" xfId="7" applyBorder="1"/>
    <xf numFmtId="0" fontId="7" fillId="0" borderId="0" xfId="7" applyFont="1" applyBorder="1"/>
    <xf numFmtId="0" fontId="2" fillId="0" borderId="0" xfId="7" applyBorder="1"/>
    <xf numFmtId="0" fontId="2" fillId="0" borderId="1" xfId="7" applyBorder="1"/>
    <xf numFmtId="0" fontId="16" fillId="0" borderId="0" xfId="7" applyFont="1"/>
    <xf numFmtId="0" fontId="18" fillId="0" borderId="0" xfId="7" applyFont="1"/>
    <xf numFmtId="0" fontId="18" fillId="2" borderId="12" xfId="7" applyFont="1" applyFill="1" applyBorder="1"/>
    <xf numFmtId="0" fontId="18" fillId="2" borderId="13" xfId="7" applyFont="1" applyFill="1" applyBorder="1"/>
    <xf numFmtId="0" fontId="18" fillId="2" borderId="14" xfId="7" applyFont="1" applyFill="1" applyBorder="1"/>
    <xf numFmtId="0" fontId="18" fillId="2" borderId="15" xfId="7" applyFont="1" applyFill="1" applyBorder="1"/>
    <xf numFmtId="0" fontId="18" fillId="2" borderId="0" xfId="7" applyFont="1" applyFill="1" applyBorder="1"/>
    <xf numFmtId="0" fontId="18" fillId="2" borderId="16" xfId="7" applyFont="1" applyFill="1" applyBorder="1"/>
    <xf numFmtId="0" fontId="18" fillId="2" borderId="0" xfId="7" applyFont="1" applyFill="1" applyBorder="1" applyAlignment="1">
      <alignment horizontal="center"/>
    </xf>
    <xf numFmtId="0" fontId="18" fillId="2" borderId="16" xfId="7" applyFont="1" applyFill="1" applyBorder="1" applyAlignment="1"/>
    <xf numFmtId="0" fontId="18" fillId="2" borderId="0" xfId="7" applyFont="1" applyFill="1" applyBorder="1" applyAlignment="1">
      <alignment horizontal="right"/>
    </xf>
    <xf numFmtId="0" fontId="18" fillId="2" borderId="0" xfId="7" applyFont="1" applyFill="1" applyBorder="1" applyAlignment="1">
      <alignment horizontal="center" vertical="top" wrapText="1"/>
    </xf>
    <xf numFmtId="0" fontId="18" fillId="2" borderId="17" xfId="7" applyFont="1" applyFill="1" applyBorder="1"/>
    <xf numFmtId="0" fontId="18" fillId="2" borderId="18" xfId="7" applyFont="1" applyFill="1" applyBorder="1"/>
    <xf numFmtId="0" fontId="18" fillId="2" borderId="19" xfId="7" applyFont="1" applyFill="1" applyBorder="1"/>
    <xf numFmtId="3" fontId="33" fillId="0" borderId="5" xfId="7" applyNumberFormat="1" applyFont="1" applyBorder="1"/>
    <xf numFmtId="170" fontId="16" fillId="0" borderId="0" xfId="7" applyNumberFormat="1" applyFont="1"/>
    <xf numFmtId="3" fontId="16" fillId="0" borderId="0" xfId="7" applyNumberFormat="1" applyFont="1"/>
    <xf numFmtId="4" fontId="16" fillId="0" borderId="0" xfId="7" applyNumberFormat="1" applyFont="1"/>
    <xf numFmtId="0" fontId="34" fillId="0" borderId="0" xfId="7" applyFont="1" applyAlignment="1">
      <alignment horizontal="center"/>
    </xf>
    <xf numFmtId="0" fontId="34" fillId="0" borderId="0" xfId="7" applyFont="1" applyAlignment="1">
      <alignment horizontal="center" vertical="center"/>
    </xf>
    <xf numFmtId="0" fontId="34" fillId="0" borderId="0" xfId="7" applyFont="1"/>
    <xf numFmtId="0" fontId="32" fillId="0" borderId="20" xfId="7" applyFont="1" applyBorder="1"/>
    <xf numFmtId="0" fontId="18" fillId="0" borderId="21" xfId="7" applyFont="1" applyBorder="1"/>
    <xf numFmtId="0" fontId="2" fillId="0" borderId="21" xfId="7" applyBorder="1"/>
    <xf numFmtId="0" fontId="2" fillId="0" borderId="22" xfId="7" applyBorder="1"/>
    <xf numFmtId="0" fontId="2" fillId="0" borderId="23" xfId="7" applyBorder="1"/>
    <xf numFmtId="0" fontId="2" fillId="4" borderId="0" xfId="7" applyFill="1" applyBorder="1"/>
    <xf numFmtId="0" fontId="35" fillId="4" borderId="0" xfId="7" applyFont="1" applyFill="1" applyBorder="1" applyAlignment="1">
      <alignment horizontal="center" vertical="top"/>
    </xf>
    <xf numFmtId="0" fontId="2" fillId="0" borderId="24" xfId="7" applyBorder="1"/>
    <xf numFmtId="0" fontId="32" fillId="4" borderId="0" xfId="7" applyFont="1" applyFill="1" applyBorder="1" applyAlignment="1">
      <alignment horizontal="center" vertical="top"/>
    </xf>
    <xf numFmtId="0" fontId="34" fillId="4" borderId="0" xfId="7" applyFont="1" applyFill="1" applyBorder="1" applyAlignment="1">
      <alignment horizontal="center" wrapText="1"/>
    </xf>
    <xf numFmtId="0" fontId="34" fillId="4" borderId="0" xfId="7" applyFont="1" applyFill="1" applyBorder="1" applyAlignment="1">
      <alignment horizontal="center"/>
    </xf>
    <xf numFmtId="0" fontId="2" fillId="0" borderId="25" xfId="7" applyBorder="1"/>
    <xf numFmtId="0" fontId="2" fillId="0" borderId="26" xfId="7" applyBorder="1"/>
    <xf numFmtId="0" fontId="2" fillId="0" borderId="27" xfId="7" applyBorder="1"/>
    <xf numFmtId="0" fontId="34" fillId="0" borderId="0" xfId="7" applyFont="1" applyAlignment="1">
      <alignment horizontal="left" vertical="center" textRotation="90"/>
    </xf>
    <xf numFmtId="3" fontId="33" fillId="0" borderId="0" xfId="7" applyNumberFormat="1" applyFont="1" applyBorder="1"/>
    <xf numFmtId="16" fontId="16" fillId="0" borderId="0" xfId="7" applyNumberFormat="1" applyFont="1"/>
    <xf numFmtId="0" fontId="16" fillId="0" borderId="0" xfId="7" applyNumberFormat="1" applyFont="1"/>
    <xf numFmtId="16" fontId="16" fillId="0" borderId="0" xfId="7" applyNumberFormat="1" applyFont="1" applyAlignment="1">
      <alignment horizontal="left" indent="2"/>
    </xf>
    <xf numFmtId="170" fontId="16" fillId="0" borderId="0" xfId="7" applyNumberFormat="1" applyFont="1" applyAlignment="1">
      <alignment horizontal="right"/>
    </xf>
    <xf numFmtId="0" fontId="36" fillId="0" borderId="0" xfId="0" applyFont="1" applyFill="1"/>
    <xf numFmtId="166" fontId="16" fillId="0" borderId="0" xfId="7" applyNumberFormat="1" applyFont="1"/>
    <xf numFmtId="0" fontId="38" fillId="0" borderId="10" xfId="7" applyFont="1" applyBorder="1" applyAlignment="1">
      <alignment horizontal="center" vertical="center" wrapText="1"/>
    </xf>
    <xf numFmtId="20" fontId="16" fillId="0" borderId="8" xfId="7" applyNumberFormat="1" applyFont="1" applyBorder="1"/>
    <xf numFmtId="0" fontId="16" fillId="0" borderId="8" xfId="7" applyFont="1" applyBorder="1" applyAlignment="1">
      <alignment horizontal="center"/>
    </xf>
    <xf numFmtId="20" fontId="16" fillId="0" borderId="8" xfId="7" applyNumberFormat="1" applyFont="1" applyFill="1" applyBorder="1"/>
    <xf numFmtId="0" fontId="16" fillId="0" borderId="8" xfId="7" applyFont="1" applyFill="1" applyBorder="1" applyAlignment="1">
      <alignment horizontal="center"/>
    </xf>
    <xf numFmtId="20" fontId="16" fillId="0" borderId="11" xfId="7" applyNumberFormat="1" applyFont="1" applyFill="1" applyBorder="1"/>
    <xf numFmtId="0" fontId="16" fillId="0" borderId="11" xfId="7" applyFont="1" applyFill="1" applyBorder="1" applyAlignment="1">
      <alignment horizontal="center"/>
    </xf>
    <xf numFmtId="0" fontId="1" fillId="0" borderId="0" xfId="5" applyFont="1"/>
    <xf numFmtId="165" fontId="16" fillId="0" borderId="0" xfId="5" applyNumberFormat="1" applyFont="1"/>
    <xf numFmtId="0" fontId="18" fillId="0" borderId="1" xfId="5" applyFont="1" applyBorder="1" applyAlignment="1">
      <alignment horizontal="center" vertical="center"/>
    </xf>
    <xf numFmtId="0" fontId="11" fillId="5" borderId="0" xfId="0" applyFont="1" applyFill="1"/>
    <xf numFmtId="166" fontId="37" fillId="5" borderId="0" xfId="2" applyNumberFormat="1" applyFont="1" applyFill="1" applyAlignment="1">
      <alignment horizontal="right"/>
    </xf>
    <xf numFmtId="166" fontId="0" fillId="5" borderId="0" xfId="2" applyNumberFormat="1" applyFont="1" applyFill="1" applyAlignment="1">
      <alignment horizontal="right"/>
    </xf>
    <xf numFmtId="2" fontId="10" fillId="0" borderId="0" xfId="2" applyNumberFormat="1" applyFont="1" applyFill="1"/>
    <xf numFmtId="0" fontId="9" fillId="0" borderId="0" xfId="1" quotePrefix="1" applyAlignment="1" applyProtection="1"/>
    <xf numFmtId="0" fontId="39" fillId="0" borderId="0" xfId="0" applyFont="1"/>
    <xf numFmtId="0" fontId="40" fillId="0" borderId="0" xfId="5" applyFont="1"/>
    <xf numFmtId="0" fontId="40" fillId="0" borderId="1" xfId="5" applyFont="1" applyBorder="1"/>
    <xf numFmtId="0" fontId="39" fillId="0" borderId="1" xfId="0" applyFont="1" applyBorder="1"/>
    <xf numFmtId="0" fontId="18" fillId="2" borderId="0" xfId="5" applyFont="1" applyFill="1" applyAlignment="1">
      <alignment horizontal="right" vertical="top"/>
    </xf>
    <xf numFmtId="0" fontId="18" fillId="2" borderId="0" xfId="5" applyFont="1" applyFill="1" applyAlignment="1">
      <alignment horizontal="center" textRotation="90"/>
    </xf>
    <xf numFmtId="0" fontId="4" fillId="2" borderId="0" xfId="5" applyFill="1" applyAlignment="1">
      <alignment horizontal="center"/>
    </xf>
    <xf numFmtId="0" fontId="18" fillId="2" borderId="0" xfId="5" applyFont="1" applyFill="1" applyAlignment="1">
      <alignment horizontal="right" textRotation="90"/>
    </xf>
    <xf numFmtId="0" fontId="4" fillId="2" borderId="0" xfId="5" applyFill="1" applyAlignment="1">
      <alignment horizontal="right" textRotation="90"/>
    </xf>
    <xf numFmtId="0" fontId="18" fillId="2" borderId="0" xfId="5" applyFont="1" applyFill="1" applyAlignment="1">
      <alignment horizontal="center" vertical="center" textRotation="90"/>
    </xf>
    <xf numFmtId="0" fontId="4" fillId="2" borderId="0" xfId="5" applyFill="1" applyAlignment="1">
      <alignment horizontal="center" vertical="center" textRotation="90"/>
    </xf>
  </cellXfs>
  <cellStyles count="8">
    <cellStyle name="Hyperlink" xfId="1" builtinId="8"/>
    <cellStyle name="Normal" xfId="0" builtinId="0"/>
    <cellStyle name="Normal 2" xfId="5"/>
    <cellStyle name="Normal 3" xfId="6"/>
    <cellStyle name="Normal 4" xfId="7"/>
    <cellStyle name="Normal_Allar myndir 2006-þjóðhagslegt umhverfi" xfId="4"/>
    <cellStyle name="Normal_Myndir í Peningamál 0601 VII Ytri jöfnuður-til umbrots" xfId="2"/>
    <cellStyle name="Normal_Sniðmó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BED0903-8D52-4BC1-BFBC-5D7A63A6BD06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CBEDE1AF-F384-4165-A0A0-58832FE7244B}">
      <dgm:prSet phldrT="[Text]"/>
      <dgm:spPr>
        <a:solidFill>
          <a:schemeClr val="accent1"/>
        </a:solidFill>
        <a:ln w="28575"/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Sameiginleg breytingastjórn</a:t>
          </a:r>
        </a:p>
      </dgm:t>
    </dgm:pt>
    <dgm:pt modelId="{552A05FE-AD2C-4C36-A359-B59D4F8DC824}" type="parTrans" cxnId="{3D9D3328-BC4A-466D-A8E5-F02EB3E48E11}">
      <dgm:prSet/>
      <dgm:spPr/>
      <dgm:t>
        <a:bodyPr/>
        <a:lstStyle/>
        <a:p>
          <a:endParaRPr lang="en-US"/>
        </a:p>
      </dgm:t>
    </dgm:pt>
    <dgm:pt modelId="{46BDBA16-BD08-4165-9944-E68F9FAFEF75}" type="sibTrans" cxnId="{3D9D3328-BC4A-466D-A8E5-F02EB3E48E11}">
      <dgm:prSet/>
      <dgm:spPr/>
      <dgm:t>
        <a:bodyPr/>
        <a:lstStyle/>
        <a:p>
          <a:endParaRPr lang="en-US"/>
        </a:p>
      </dgm:t>
    </dgm:pt>
    <dgm:pt modelId="{FF075B92-074B-4A98-82F3-24F6454B0380}">
      <dgm:prSet phldrT="[Text]">
        <dgm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dgm:style>
      </dgm:prSet>
      <dgm:spPr>
        <a:ln>
          <a:solidFill>
            <a:schemeClr val="tx1"/>
          </a:solidFill>
          <a:prstDash val="sysDash"/>
        </a:ln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Breytingastjórn kortamarkaður</a:t>
          </a:r>
        </a:p>
      </dgm:t>
    </dgm:pt>
    <dgm:pt modelId="{778554EF-764C-487E-91D4-ADA8DCBC68AC}" type="parTrans" cxnId="{02F64028-58C1-408C-A34A-BFA46846E29F}">
      <dgm:prSet/>
      <dgm:spPr/>
      <dgm:t>
        <a:bodyPr/>
        <a:lstStyle/>
        <a:p>
          <a:endParaRPr lang="en-US"/>
        </a:p>
      </dgm:t>
    </dgm:pt>
    <dgm:pt modelId="{C7A6F882-9097-4F20-80D8-50316E3EA012}" type="sibTrans" cxnId="{02F64028-58C1-408C-A34A-BFA46846E29F}">
      <dgm:prSet/>
      <dgm:spPr/>
      <dgm:t>
        <a:bodyPr/>
        <a:lstStyle/>
        <a:p>
          <a:endParaRPr lang="en-US"/>
        </a:p>
      </dgm:t>
    </dgm:pt>
    <dgm:pt modelId="{1F2839B2-04F6-47A9-A958-B1BF0EBDDC4A}">
      <dgm:prSet phldrT="[Text]"/>
      <dgm:spPr>
        <a:solidFill>
          <a:schemeClr val="accent1"/>
        </a:solidFill>
        <a:ln>
          <a:prstDash val="sysDash"/>
        </a:ln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Breytingastjórn verðbréfauppgjör</a:t>
          </a:r>
        </a:p>
      </dgm:t>
    </dgm:pt>
    <dgm:pt modelId="{DBFAAF6D-88B0-4091-BDFF-123257F840A3}" type="parTrans" cxnId="{BDF58471-0890-43EE-849F-81D1B4B2F583}">
      <dgm:prSet/>
      <dgm:spPr/>
      <dgm:t>
        <a:bodyPr/>
        <a:lstStyle/>
        <a:p>
          <a:endParaRPr lang="en-US"/>
        </a:p>
      </dgm:t>
    </dgm:pt>
    <dgm:pt modelId="{4649CA67-1E46-4743-BC91-AC7900BB3A84}" type="sibTrans" cxnId="{BDF58471-0890-43EE-849F-81D1B4B2F583}">
      <dgm:prSet/>
      <dgm:spPr/>
      <dgm:t>
        <a:bodyPr/>
        <a:lstStyle/>
        <a:p>
          <a:endParaRPr lang="en-US"/>
        </a:p>
      </dgm:t>
    </dgm:pt>
    <dgm:pt modelId="{8C6A55DC-27F9-4106-9BF1-59C7B7CCDF6D}">
      <dgm:prSet phldrT="[Text]"/>
      <dgm:spPr>
        <a:solidFill>
          <a:schemeClr val="accent1"/>
        </a:solidFill>
        <a:ln w="28575">
          <a:prstDash val="solid"/>
        </a:ln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Breytingastjórn viðskiptabankakerfi</a:t>
          </a:r>
        </a:p>
      </dgm:t>
    </dgm:pt>
    <dgm:pt modelId="{DF886FFA-F709-4BEF-8FB8-239B52BE171C}" type="parTrans" cxnId="{5B65D2C9-CB1D-4D00-8B77-24FCDEC85E44}">
      <dgm:prSet/>
      <dgm:spPr/>
      <dgm:t>
        <a:bodyPr/>
        <a:lstStyle/>
        <a:p>
          <a:endParaRPr lang="en-US"/>
        </a:p>
      </dgm:t>
    </dgm:pt>
    <dgm:pt modelId="{56A0B2AB-E5B0-4CBC-BC8C-4E040226F635}" type="sibTrans" cxnId="{5B65D2C9-CB1D-4D00-8B77-24FCDEC85E44}">
      <dgm:prSet/>
      <dgm:spPr/>
      <dgm:t>
        <a:bodyPr/>
        <a:lstStyle/>
        <a:p>
          <a:endParaRPr lang="en-US"/>
        </a:p>
      </dgm:t>
    </dgm:pt>
    <dgm:pt modelId="{A92B76AA-731F-4392-80B8-F4BAEC9AFAF4}">
      <dgm:prSet/>
      <dgm:spPr>
        <a:solidFill>
          <a:schemeClr val="accent1"/>
        </a:solidFill>
        <a:ln w="28575"/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Uppgjör millibankaviðskipta</a:t>
          </a:r>
        </a:p>
      </dgm:t>
    </dgm:pt>
    <dgm:pt modelId="{C7042F2A-F23C-421D-9D51-2C90E2206909}" type="parTrans" cxnId="{E11F1204-B915-4AE9-88F0-8ED58C040397}">
      <dgm:prSet/>
      <dgm:spPr/>
      <dgm:t>
        <a:bodyPr/>
        <a:lstStyle/>
        <a:p>
          <a:endParaRPr lang="en-US"/>
        </a:p>
      </dgm:t>
    </dgm:pt>
    <dgm:pt modelId="{19433129-63AB-4A82-A87E-75CA5FD13366}" type="sibTrans" cxnId="{E11F1204-B915-4AE9-88F0-8ED58C040397}">
      <dgm:prSet/>
      <dgm:spPr/>
      <dgm:t>
        <a:bodyPr/>
        <a:lstStyle/>
        <a:p>
          <a:endParaRPr lang="en-US"/>
        </a:p>
      </dgm:t>
    </dgm:pt>
    <dgm:pt modelId="{C5D5611D-A5CF-45EE-B706-F8981A577D19}">
      <dgm:prSet/>
      <dgm:spPr>
        <a:solidFill>
          <a:schemeClr val="accent1"/>
        </a:solidFill>
        <a:ln>
          <a:prstDash val="sysDash"/>
        </a:ln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Samþætt prófanaumhverfi</a:t>
          </a:r>
        </a:p>
      </dgm:t>
    </dgm:pt>
    <dgm:pt modelId="{1E8B8EAA-D96E-4C50-B3EE-DCB56488FFC6}" type="parTrans" cxnId="{EC18C725-F47B-4C8E-976F-0CAEA56D3780}">
      <dgm:prSet/>
      <dgm:spPr/>
      <dgm:t>
        <a:bodyPr/>
        <a:lstStyle/>
        <a:p>
          <a:endParaRPr lang="en-US"/>
        </a:p>
      </dgm:t>
    </dgm:pt>
    <dgm:pt modelId="{2EFD29D2-8318-41FE-8C24-0AFA37BCA37F}" type="sibTrans" cxnId="{EC18C725-F47B-4C8E-976F-0CAEA56D3780}">
      <dgm:prSet/>
      <dgm:spPr/>
      <dgm:t>
        <a:bodyPr/>
        <a:lstStyle/>
        <a:p>
          <a:endParaRPr lang="en-US"/>
        </a:p>
      </dgm:t>
    </dgm:pt>
    <dgm:pt modelId="{1DBE7FAC-6F9E-4FC6-93CD-825818998201}">
      <dgm:prSet/>
      <dgm:spPr>
        <a:solidFill>
          <a:schemeClr val="accent1"/>
        </a:solidFill>
        <a:ln>
          <a:prstDash val="sysDash"/>
        </a:ln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Open banking</a:t>
          </a:r>
        </a:p>
      </dgm:t>
    </dgm:pt>
    <dgm:pt modelId="{ACA07556-541F-4FFD-8D4F-1E57D164803F}" type="parTrans" cxnId="{596D1F17-F20C-4900-8B36-DE1F491E6BD8}">
      <dgm:prSet/>
      <dgm:spPr/>
      <dgm:t>
        <a:bodyPr/>
        <a:lstStyle/>
        <a:p>
          <a:endParaRPr lang="en-US"/>
        </a:p>
      </dgm:t>
    </dgm:pt>
    <dgm:pt modelId="{72E907F7-6AB3-4B6E-B4C1-2B4C5FC47D3F}" type="sibTrans" cxnId="{596D1F17-F20C-4900-8B36-DE1F491E6BD8}">
      <dgm:prSet/>
      <dgm:spPr/>
      <dgm:t>
        <a:bodyPr/>
        <a:lstStyle/>
        <a:p>
          <a:endParaRPr lang="en-US"/>
        </a:p>
      </dgm:t>
    </dgm:pt>
    <dgm:pt modelId="{3F046DB5-4BEF-4F74-9BB7-EFC7020811A9}" type="pres">
      <dgm:prSet presAssocID="{3BED0903-8D52-4BC1-BFBC-5D7A63A6BD06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n-US"/>
        </a:p>
      </dgm:t>
    </dgm:pt>
    <dgm:pt modelId="{7B9871A7-1D22-440B-A895-630B6AAB37D1}" type="pres">
      <dgm:prSet presAssocID="{CBEDE1AF-F384-4165-A0A0-58832FE7244B}" presName="hierRoot1" presStyleCnt="0">
        <dgm:presLayoutVars>
          <dgm:hierBranch val="init"/>
        </dgm:presLayoutVars>
      </dgm:prSet>
      <dgm:spPr/>
    </dgm:pt>
    <dgm:pt modelId="{115D0BBD-4DDB-4851-975D-F49CFBCF0FCB}" type="pres">
      <dgm:prSet presAssocID="{CBEDE1AF-F384-4165-A0A0-58832FE7244B}" presName="rootComposite1" presStyleCnt="0"/>
      <dgm:spPr/>
    </dgm:pt>
    <dgm:pt modelId="{564731F5-8178-46C9-867D-D68918A31E15}" type="pres">
      <dgm:prSet presAssocID="{CBEDE1AF-F384-4165-A0A0-58832FE7244B}" presName="rootText1" presStyleLbl="node0" presStyleIdx="0" presStyleCnt="1" custScaleX="125380" custLinFactNeighborX="-3483" custLinFactNeighborY="232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EC94301B-4AF7-42F4-BA39-F83EBB938577}" type="pres">
      <dgm:prSet presAssocID="{CBEDE1AF-F384-4165-A0A0-58832FE7244B}" presName="rootConnector1" presStyleLbl="node1" presStyleIdx="0" presStyleCnt="0"/>
      <dgm:spPr/>
      <dgm:t>
        <a:bodyPr/>
        <a:lstStyle/>
        <a:p>
          <a:endParaRPr lang="en-US"/>
        </a:p>
      </dgm:t>
    </dgm:pt>
    <dgm:pt modelId="{6E5B2662-7298-4286-B629-B3AB255E9FB6}" type="pres">
      <dgm:prSet presAssocID="{CBEDE1AF-F384-4165-A0A0-58832FE7244B}" presName="hierChild2" presStyleCnt="0"/>
      <dgm:spPr/>
    </dgm:pt>
    <dgm:pt modelId="{B0004C97-99EC-42CA-BDD7-8AA94614E109}" type="pres">
      <dgm:prSet presAssocID="{778554EF-764C-487E-91D4-ADA8DCBC68AC}" presName="Name37" presStyleLbl="parChTrans1D2" presStyleIdx="0" presStyleCnt="3"/>
      <dgm:spPr/>
      <dgm:t>
        <a:bodyPr/>
        <a:lstStyle/>
        <a:p>
          <a:endParaRPr lang="en-US"/>
        </a:p>
      </dgm:t>
    </dgm:pt>
    <dgm:pt modelId="{61E3B5D3-E948-4B01-867C-0C6D5EA2E1E1}" type="pres">
      <dgm:prSet presAssocID="{FF075B92-074B-4A98-82F3-24F6454B0380}" presName="hierRoot2" presStyleCnt="0">
        <dgm:presLayoutVars>
          <dgm:hierBranch val="init"/>
        </dgm:presLayoutVars>
      </dgm:prSet>
      <dgm:spPr/>
    </dgm:pt>
    <dgm:pt modelId="{8842703D-7EE4-4EB4-9AD1-CB4B867C56E6}" type="pres">
      <dgm:prSet presAssocID="{FF075B92-074B-4A98-82F3-24F6454B0380}" presName="rootComposite" presStyleCnt="0"/>
      <dgm:spPr/>
    </dgm:pt>
    <dgm:pt modelId="{1E879103-5D23-41DE-A18C-772BB7B0489F}" type="pres">
      <dgm:prSet presAssocID="{FF075B92-074B-4A98-82F3-24F6454B0380}" presName="rootText" presStyleLbl="node2" presStyleIdx="0" presStyleCnt="3" custScaleX="13430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EEDD9F4A-E9B0-4910-A41A-397942BEBCFE}" type="pres">
      <dgm:prSet presAssocID="{FF075B92-074B-4A98-82F3-24F6454B0380}" presName="rootConnector" presStyleLbl="node2" presStyleIdx="0" presStyleCnt="3"/>
      <dgm:spPr/>
      <dgm:t>
        <a:bodyPr/>
        <a:lstStyle/>
        <a:p>
          <a:endParaRPr lang="en-US"/>
        </a:p>
      </dgm:t>
    </dgm:pt>
    <dgm:pt modelId="{F5AC1BFA-911C-4831-931C-126F86BC40E7}" type="pres">
      <dgm:prSet presAssocID="{FF075B92-074B-4A98-82F3-24F6454B0380}" presName="hierChild4" presStyleCnt="0"/>
      <dgm:spPr/>
    </dgm:pt>
    <dgm:pt modelId="{F99CFFF4-F521-4087-98A5-A9DF0A9D6BF4}" type="pres">
      <dgm:prSet presAssocID="{FF075B92-074B-4A98-82F3-24F6454B0380}" presName="hierChild5" presStyleCnt="0"/>
      <dgm:spPr/>
    </dgm:pt>
    <dgm:pt modelId="{739340EE-F144-4708-B3E0-FEBAD1EC7450}" type="pres">
      <dgm:prSet presAssocID="{DF886FFA-F709-4BEF-8FB8-239B52BE171C}" presName="Name37" presStyleLbl="parChTrans1D2" presStyleIdx="1" presStyleCnt="3"/>
      <dgm:spPr/>
      <dgm:t>
        <a:bodyPr/>
        <a:lstStyle/>
        <a:p>
          <a:endParaRPr lang="en-US"/>
        </a:p>
      </dgm:t>
    </dgm:pt>
    <dgm:pt modelId="{BFCE9F3E-7CEA-4A6A-BD01-10F4F096865B}" type="pres">
      <dgm:prSet presAssocID="{8C6A55DC-27F9-4106-9BF1-59C7B7CCDF6D}" presName="hierRoot2" presStyleCnt="0">
        <dgm:presLayoutVars>
          <dgm:hierBranch val="l"/>
        </dgm:presLayoutVars>
      </dgm:prSet>
      <dgm:spPr/>
    </dgm:pt>
    <dgm:pt modelId="{F18F3592-29CA-4EB5-BE37-DA47C1C8D12A}" type="pres">
      <dgm:prSet presAssocID="{8C6A55DC-27F9-4106-9BF1-59C7B7CCDF6D}" presName="rootComposite" presStyleCnt="0"/>
      <dgm:spPr/>
    </dgm:pt>
    <dgm:pt modelId="{ED066E48-1859-4942-9707-ACC9319E1717}" type="pres">
      <dgm:prSet presAssocID="{8C6A55DC-27F9-4106-9BF1-59C7B7CCDF6D}" presName="rootText" presStyleLbl="node2" presStyleIdx="1" presStyleCnt="3" custScaleX="116778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DA48FEA-695E-46D2-BD52-3E69DE8733B2}" type="pres">
      <dgm:prSet presAssocID="{8C6A55DC-27F9-4106-9BF1-59C7B7CCDF6D}" presName="rootConnector" presStyleLbl="node2" presStyleIdx="1" presStyleCnt="3"/>
      <dgm:spPr/>
      <dgm:t>
        <a:bodyPr/>
        <a:lstStyle/>
        <a:p>
          <a:endParaRPr lang="en-US"/>
        </a:p>
      </dgm:t>
    </dgm:pt>
    <dgm:pt modelId="{6973D751-3987-4E1F-B318-BAC7C9FAB031}" type="pres">
      <dgm:prSet presAssocID="{8C6A55DC-27F9-4106-9BF1-59C7B7CCDF6D}" presName="hierChild4" presStyleCnt="0"/>
      <dgm:spPr/>
    </dgm:pt>
    <dgm:pt modelId="{3B0788E8-6612-44E1-AB05-40E1B418C874}" type="pres">
      <dgm:prSet presAssocID="{C7042F2A-F23C-421D-9D51-2C90E2206909}" presName="Name50" presStyleLbl="parChTrans1D3" presStyleIdx="0" presStyleCnt="3"/>
      <dgm:spPr/>
      <dgm:t>
        <a:bodyPr/>
        <a:lstStyle/>
        <a:p>
          <a:endParaRPr lang="en-US"/>
        </a:p>
      </dgm:t>
    </dgm:pt>
    <dgm:pt modelId="{B5A84B58-B778-473B-9D65-2306C4CC7954}" type="pres">
      <dgm:prSet presAssocID="{A92B76AA-731F-4392-80B8-F4BAEC9AFAF4}" presName="hierRoot2" presStyleCnt="0">
        <dgm:presLayoutVars>
          <dgm:hierBranch val="init"/>
        </dgm:presLayoutVars>
      </dgm:prSet>
      <dgm:spPr/>
    </dgm:pt>
    <dgm:pt modelId="{21C718B9-6A3B-4391-8EB0-38B52CC5E930}" type="pres">
      <dgm:prSet presAssocID="{A92B76AA-731F-4392-80B8-F4BAEC9AFAF4}" presName="rootComposite" presStyleCnt="0"/>
      <dgm:spPr/>
    </dgm:pt>
    <dgm:pt modelId="{D87C42AF-7152-4CC8-A82E-6B03F1753621}" type="pres">
      <dgm:prSet presAssocID="{A92B76AA-731F-4392-80B8-F4BAEC9AFAF4}" presName="rootText" presStyleLbl="node3" presStyleIdx="0" presStyleCnt="3" custScaleX="15340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950C192-2086-458F-8FCC-2B1DEF6E5E0C}" type="pres">
      <dgm:prSet presAssocID="{A92B76AA-731F-4392-80B8-F4BAEC9AFAF4}" presName="rootConnector" presStyleLbl="node3" presStyleIdx="0" presStyleCnt="3"/>
      <dgm:spPr/>
      <dgm:t>
        <a:bodyPr/>
        <a:lstStyle/>
        <a:p>
          <a:endParaRPr lang="en-US"/>
        </a:p>
      </dgm:t>
    </dgm:pt>
    <dgm:pt modelId="{56C25896-B820-4325-AAC2-98D974E0FF97}" type="pres">
      <dgm:prSet presAssocID="{A92B76AA-731F-4392-80B8-F4BAEC9AFAF4}" presName="hierChild4" presStyleCnt="0"/>
      <dgm:spPr/>
    </dgm:pt>
    <dgm:pt modelId="{71B7A4B8-7D40-415E-9101-17C3FFC07EC5}" type="pres">
      <dgm:prSet presAssocID="{A92B76AA-731F-4392-80B8-F4BAEC9AFAF4}" presName="hierChild5" presStyleCnt="0"/>
      <dgm:spPr/>
    </dgm:pt>
    <dgm:pt modelId="{19172A24-2FA8-46BB-AEEC-CA8FF8448783}" type="pres">
      <dgm:prSet presAssocID="{1E8B8EAA-D96E-4C50-B3EE-DCB56488FFC6}" presName="Name50" presStyleLbl="parChTrans1D3" presStyleIdx="1" presStyleCnt="3"/>
      <dgm:spPr/>
      <dgm:t>
        <a:bodyPr/>
        <a:lstStyle/>
        <a:p>
          <a:endParaRPr lang="en-US"/>
        </a:p>
      </dgm:t>
    </dgm:pt>
    <dgm:pt modelId="{FD1631F0-CE36-4017-AAB2-00D4FAE272AF}" type="pres">
      <dgm:prSet presAssocID="{C5D5611D-A5CF-45EE-B706-F8981A577D19}" presName="hierRoot2" presStyleCnt="0">
        <dgm:presLayoutVars>
          <dgm:hierBranch val="init"/>
        </dgm:presLayoutVars>
      </dgm:prSet>
      <dgm:spPr/>
    </dgm:pt>
    <dgm:pt modelId="{F453276B-16AD-4831-8603-6CFF54F8EBDF}" type="pres">
      <dgm:prSet presAssocID="{C5D5611D-A5CF-45EE-B706-F8981A577D19}" presName="rootComposite" presStyleCnt="0"/>
      <dgm:spPr/>
    </dgm:pt>
    <dgm:pt modelId="{110EA39B-DF10-486F-A76B-BB19A94C2711}" type="pres">
      <dgm:prSet presAssocID="{C5D5611D-A5CF-45EE-B706-F8981A577D19}" presName="rootText" presStyleLbl="node3" presStyleIdx="1" presStyleCnt="3" custScaleX="153403" custLinFactNeighborX="2322" custLinFactNeighborY="-928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9A1A938-7967-455D-9D18-077473B228D6}" type="pres">
      <dgm:prSet presAssocID="{C5D5611D-A5CF-45EE-B706-F8981A577D19}" presName="rootConnector" presStyleLbl="node3" presStyleIdx="1" presStyleCnt="3"/>
      <dgm:spPr/>
      <dgm:t>
        <a:bodyPr/>
        <a:lstStyle/>
        <a:p>
          <a:endParaRPr lang="en-US"/>
        </a:p>
      </dgm:t>
    </dgm:pt>
    <dgm:pt modelId="{ABFE73B1-FAFD-4C59-B98D-09BE60D0EB39}" type="pres">
      <dgm:prSet presAssocID="{C5D5611D-A5CF-45EE-B706-F8981A577D19}" presName="hierChild4" presStyleCnt="0"/>
      <dgm:spPr/>
    </dgm:pt>
    <dgm:pt modelId="{BC5C4D07-066F-463A-ACB2-317627EBFA84}" type="pres">
      <dgm:prSet presAssocID="{C5D5611D-A5CF-45EE-B706-F8981A577D19}" presName="hierChild5" presStyleCnt="0"/>
      <dgm:spPr/>
    </dgm:pt>
    <dgm:pt modelId="{715AEAB9-FF4A-4FAB-ABA6-87D9806C0B3D}" type="pres">
      <dgm:prSet presAssocID="{ACA07556-541F-4FFD-8D4F-1E57D164803F}" presName="Name50" presStyleLbl="parChTrans1D3" presStyleIdx="2" presStyleCnt="3"/>
      <dgm:spPr/>
      <dgm:t>
        <a:bodyPr/>
        <a:lstStyle/>
        <a:p>
          <a:endParaRPr lang="en-US"/>
        </a:p>
      </dgm:t>
    </dgm:pt>
    <dgm:pt modelId="{DD2E6D14-A18B-4EA4-B3E2-B47B463713C5}" type="pres">
      <dgm:prSet presAssocID="{1DBE7FAC-6F9E-4FC6-93CD-825818998201}" presName="hierRoot2" presStyleCnt="0">
        <dgm:presLayoutVars>
          <dgm:hierBranch val="init"/>
        </dgm:presLayoutVars>
      </dgm:prSet>
      <dgm:spPr/>
    </dgm:pt>
    <dgm:pt modelId="{029C476F-F391-475E-9933-A51D32CA2FE1}" type="pres">
      <dgm:prSet presAssocID="{1DBE7FAC-6F9E-4FC6-93CD-825818998201}" presName="rootComposite" presStyleCnt="0"/>
      <dgm:spPr/>
    </dgm:pt>
    <dgm:pt modelId="{5341647A-8AA9-4523-B04D-60B0BBB11B1F}" type="pres">
      <dgm:prSet presAssocID="{1DBE7FAC-6F9E-4FC6-93CD-825818998201}" presName="rootText" presStyleLbl="node3" presStyleIdx="2" presStyleCnt="3" custScaleX="15340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1F1901F-225C-4771-AC61-FFAE171B2313}" type="pres">
      <dgm:prSet presAssocID="{1DBE7FAC-6F9E-4FC6-93CD-825818998201}" presName="rootConnector" presStyleLbl="node3" presStyleIdx="2" presStyleCnt="3"/>
      <dgm:spPr/>
      <dgm:t>
        <a:bodyPr/>
        <a:lstStyle/>
        <a:p>
          <a:endParaRPr lang="en-US"/>
        </a:p>
      </dgm:t>
    </dgm:pt>
    <dgm:pt modelId="{D4CC4156-C648-4796-9B77-3E93F5BD6C74}" type="pres">
      <dgm:prSet presAssocID="{1DBE7FAC-6F9E-4FC6-93CD-825818998201}" presName="hierChild4" presStyleCnt="0"/>
      <dgm:spPr/>
    </dgm:pt>
    <dgm:pt modelId="{EC6E84C1-D493-4804-A302-01644C4AB6FC}" type="pres">
      <dgm:prSet presAssocID="{1DBE7FAC-6F9E-4FC6-93CD-825818998201}" presName="hierChild5" presStyleCnt="0"/>
      <dgm:spPr/>
    </dgm:pt>
    <dgm:pt modelId="{449C5E25-EA0A-4466-9553-FE22CDC107C2}" type="pres">
      <dgm:prSet presAssocID="{8C6A55DC-27F9-4106-9BF1-59C7B7CCDF6D}" presName="hierChild5" presStyleCnt="0"/>
      <dgm:spPr/>
    </dgm:pt>
    <dgm:pt modelId="{C224A671-1175-41FC-8638-D6D72DEA7603}" type="pres">
      <dgm:prSet presAssocID="{DBFAAF6D-88B0-4091-BDFF-123257F840A3}" presName="Name37" presStyleLbl="parChTrans1D2" presStyleIdx="2" presStyleCnt="3"/>
      <dgm:spPr/>
      <dgm:t>
        <a:bodyPr/>
        <a:lstStyle/>
        <a:p>
          <a:endParaRPr lang="en-US"/>
        </a:p>
      </dgm:t>
    </dgm:pt>
    <dgm:pt modelId="{994451FD-5630-4243-B5A1-CC0FB26ABB00}" type="pres">
      <dgm:prSet presAssocID="{1F2839B2-04F6-47A9-A958-B1BF0EBDDC4A}" presName="hierRoot2" presStyleCnt="0">
        <dgm:presLayoutVars>
          <dgm:hierBranch val="init"/>
        </dgm:presLayoutVars>
      </dgm:prSet>
      <dgm:spPr/>
    </dgm:pt>
    <dgm:pt modelId="{41769630-B5F6-485E-A2F7-6D1C4DEAA31D}" type="pres">
      <dgm:prSet presAssocID="{1F2839B2-04F6-47A9-A958-B1BF0EBDDC4A}" presName="rootComposite" presStyleCnt="0"/>
      <dgm:spPr/>
    </dgm:pt>
    <dgm:pt modelId="{B822EC2E-C8FD-418F-8140-211E3818091B}" type="pres">
      <dgm:prSet presAssocID="{1F2839B2-04F6-47A9-A958-B1BF0EBDDC4A}" presName="rootText" presStyleLbl="node2" presStyleIdx="2" presStyleCnt="3" custScaleX="12717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79D0D81-9113-47E9-B4A1-F00A2BA924CF}" type="pres">
      <dgm:prSet presAssocID="{1F2839B2-04F6-47A9-A958-B1BF0EBDDC4A}" presName="rootConnector" presStyleLbl="node2" presStyleIdx="2" presStyleCnt="3"/>
      <dgm:spPr/>
      <dgm:t>
        <a:bodyPr/>
        <a:lstStyle/>
        <a:p>
          <a:endParaRPr lang="en-US"/>
        </a:p>
      </dgm:t>
    </dgm:pt>
    <dgm:pt modelId="{B374BAC5-5AFF-420E-BAFE-9E3848F9D94B}" type="pres">
      <dgm:prSet presAssocID="{1F2839B2-04F6-47A9-A958-B1BF0EBDDC4A}" presName="hierChild4" presStyleCnt="0"/>
      <dgm:spPr/>
    </dgm:pt>
    <dgm:pt modelId="{ADCF6760-21E1-4508-95FA-CA30DB3F8C57}" type="pres">
      <dgm:prSet presAssocID="{1F2839B2-04F6-47A9-A958-B1BF0EBDDC4A}" presName="hierChild5" presStyleCnt="0"/>
      <dgm:spPr/>
    </dgm:pt>
    <dgm:pt modelId="{AE09B24B-D6B3-4FD2-8BEB-F993E180DCDA}" type="pres">
      <dgm:prSet presAssocID="{CBEDE1AF-F384-4165-A0A0-58832FE7244B}" presName="hierChild3" presStyleCnt="0"/>
      <dgm:spPr/>
    </dgm:pt>
  </dgm:ptLst>
  <dgm:cxnLst>
    <dgm:cxn modelId="{5CEE71EA-7695-4060-8A04-B1CDF75ACA57}" type="presOf" srcId="{778554EF-764C-487E-91D4-ADA8DCBC68AC}" destId="{B0004C97-99EC-42CA-BDD7-8AA94614E109}" srcOrd="0" destOrd="0" presId="urn:microsoft.com/office/officeart/2005/8/layout/orgChart1"/>
    <dgm:cxn modelId="{D98CD4B3-C17D-4DC2-B979-F7085C9D6AA2}" type="presOf" srcId="{DBFAAF6D-88B0-4091-BDFF-123257F840A3}" destId="{C224A671-1175-41FC-8638-D6D72DEA7603}" srcOrd="0" destOrd="0" presId="urn:microsoft.com/office/officeart/2005/8/layout/orgChart1"/>
    <dgm:cxn modelId="{EC18C725-F47B-4C8E-976F-0CAEA56D3780}" srcId="{8C6A55DC-27F9-4106-9BF1-59C7B7CCDF6D}" destId="{C5D5611D-A5CF-45EE-B706-F8981A577D19}" srcOrd="1" destOrd="0" parTransId="{1E8B8EAA-D96E-4C50-B3EE-DCB56488FFC6}" sibTransId="{2EFD29D2-8318-41FE-8C24-0AFA37BCA37F}"/>
    <dgm:cxn modelId="{0904C294-EE66-40A1-AB00-080C5FFCB15D}" type="presOf" srcId="{FF075B92-074B-4A98-82F3-24F6454B0380}" destId="{EEDD9F4A-E9B0-4910-A41A-397942BEBCFE}" srcOrd="1" destOrd="0" presId="urn:microsoft.com/office/officeart/2005/8/layout/orgChart1"/>
    <dgm:cxn modelId="{AD9EB3D6-F3C0-419C-8DA2-A4BF11201254}" type="presOf" srcId="{1DBE7FAC-6F9E-4FC6-93CD-825818998201}" destId="{11F1901F-225C-4771-AC61-FFAE171B2313}" srcOrd="1" destOrd="0" presId="urn:microsoft.com/office/officeart/2005/8/layout/orgChart1"/>
    <dgm:cxn modelId="{FA2296D7-7E9C-48EA-A06C-759A4756EF47}" type="presOf" srcId="{8C6A55DC-27F9-4106-9BF1-59C7B7CCDF6D}" destId="{FDA48FEA-695E-46D2-BD52-3E69DE8733B2}" srcOrd="1" destOrd="0" presId="urn:microsoft.com/office/officeart/2005/8/layout/orgChart1"/>
    <dgm:cxn modelId="{C29492F0-FC56-4BA2-8D28-4C65F413DF14}" type="presOf" srcId="{CBEDE1AF-F384-4165-A0A0-58832FE7244B}" destId="{564731F5-8178-46C9-867D-D68918A31E15}" srcOrd="0" destOrd="0" presId="urn:microsoft.com/office/officeart/2005/8/layout/orgChart1"/>
    <dgm:cxn modelId="{54F3816A-5D44-43DD-BE12-A110AD616343}" type="presOf" srcId="{DF886FFA-F709-4BEF-8FB8-239B52BE171C}" destId="{739340EE-F144-4708-B3E0-FEBAD1EC7450}" srcOrd="0" destOrd="0" presId="urn:microsoft.com/office/officeart/2005/8/layout/orgChart1"/>
    <dgm:cxn modelId="{28F8542C-1DFE-4EAE-A8A8-7E10815214E0}" type="presOf" srcId="{1DBE7FAC-6F9E-4FC6-93CD-825818998201}" destId="{5341647A-8AA9-4523-B04D-60B0BBB11B1F}" srcOrd="0" destOrd="0" presId="urn:microsoft.com/office/officeart/2005/8/layout/orgChart1"/>
    <dgm:cxn modelId="{33C9384F-D39D-4E89-BEE0-EE29C0846E62}" type="presOf" srcId="{C7042F2A-F23C-421D-9D51-2C90E2206909}" destId="{3B0788E8-6612-44E1-AB05-40E1B418C874}" srcOrd="0" destOrd="0" presId="urn:microsoft.com/office/officeart/2005/8/layout/orgChart1"/>
    <dgm:cxn modelId="{F7278981-E74C-4F60-8501-94721B5F45F4}" type="presOf" srcId="{A92B76AA-731F-4392-80B8-F4BAEC9AFAF4}" destId="{4950C192-2086-458F-8FCC-2B1DEF6E5E0C}" srcOrd="1" destOrd="0" presId="urn:microsoft.com/office/officeart/2005/8/layout/orgChart1"/>
    <dgm:cxn modelId="{026AAA9A-EF82-42C5-BC65-10EB2D16F0A2}" type="presOf" srcId="{ACA07556-541F-4FFD-8D4F-1E57D164803F}" destId="{715AEAB9-FF4A-4FAB-ABA6-87D9806C0B3D}" srcOrd="0" destOrd="0" presId="urn:microsoft.com/office/officeart/2005/8/layout/orgChart1"/>
    <dgm:cxn modelId="{3BF39E10-D3AD-466D-91FE-68824CF7FBC1}" type="presOf" srcId="{1F2839B2-04F6-47A9-A958-B1BF0EBDDC4A}" destId="{B822EC2E-C8FD-418F-8140-211E3818091B}" srcOrd="0" destOrd="0" presId="urn:microsoft.com/office/officeart/2005/8/layout/orgChart1"/>
    <dgm:cxn modelId="{92F80DD1-EB99-4039-B849-544BEC691219}" type="presOf" srcId="{3BED0903-8D52-4BC1-BFBC-5D7A63A6BD06}" destId="{3F046DB5-4BEF-4F74-9BB7-EFC7020811A9}" srcOrd="0" destOrd="0" presId="urn:microsoft.com/office/officeart/2005/8/layout/orgChart1"/>
    <dgm:cxn modelId="{BDF58471-0890-43EE-849F-81D1B4B2F583}" srcId="{CBEDE1AF-F384-4165-A0A0-58832FE7244B}" destId="{1F2839B2-04F6-47A9-A958-B1BF0EBDDC4A}" srcOrd="2" destOrd="0" parTransId="{DBFAAF6D-88B0-4091-BDFF-123257F840A3}" sibTransId="{4649CA67-1E46-4743-BC91-AC7900BB3A84}"/>
    <dgm:cxn modelId="{A8A93CCA-5610-45BF-B72A-256ED99DE7D7}" type="presOf" srcId="{FF075B92-074B-4A98-82F3-24F6454B0380}" destId="{1E879103-5D23-41DE-A18C-772BB7B0489F}" srcOrd="0" destOrd="0" presId="urn:microsoft.com/office/officeart/2005/8/layout/orgChart1"/>
    <dgm:cxn modelId="{E11F1204-B915-4AE9-88F0-8ED58C040397}" srcId="{8C6A55DC-27F9-4106-9BF1-59C7B7CCDF6D}" destId="{A92B76AA-731F-4392-80B8-F4BAEC9AFAF4}" srcOrd="0" destOrd="0" parTransId="{C7042F2A-F23C-421D-9D51-2C90E2206909}" sibTransId="{19433129-63AB-4A82-A87E-75CA5FD13366}"/>
    <dgm:cxn modelId="{DEAD6EEB-A12A-4C66-AF3A-CEED8236781A}" type="presOf" srcId="{8C6A55DC-27F9-4106-9BF1-59C7B7CCDF6D}" destId="{ED066E48-1859-4942-9707-ACC9319E1717}" srcOrd="0" destOrd="0" presId="urn:microsoft.com/office/officeart/2005/8/layout/orgChart1"/>
    <dgm:cxn modelId="{30A635A5-E3C3-40B2-9D75-84298ACF8E5E}" type="presOf" srcId="{1F2839B2-04F6-47A9-A958-B1BF0EBDDC4A}" destId="{C79D0D81-9113-47E9-B4A1-F00A2BA924CF}" srcOrd="1" destOrd="0" presId="urn:microsoft.com/office/officeart/2005/8/layout/orgChart1"/>
    <dgm:cxn modelId="{50F0EE56-5DB3-490B-8B8D-80391A9BA92C}" type="presOf" srcId="{C5D5611D-A5CF-45EE-B706-F8981A577D19}" destId="{A9A1A938-7967-455D-9D18-077473B228D6}" srcOrd="1" destOrd="0" presId="urn:microsoft.com/office/officeart/2005/8/layout/orgChart1"/>
    <dgm:cxn modelId="{3D9D3328-BC4A-466D-A8E5-F02EB3E48E11}" srcId="{3BED0903-8D52-4BC1-BFBC-5D7A63A6BD06}" destId="{CBEDE1AF-F384-4165-A0A0-58832FE7244B}" srcOrd="0" destOrd="0" parTransId="{552A05FE-AD2C-4C36-A359-B59D4F8DC824}" sibTransId="{46BDBA16-BD08-4165-9944-E68F9FAFEF75}"/>
    <dgm:cxn modelId="{D5E86340-E209-4B52-A5BE-1D535F0185BE}" type="presOf" srcId="{CBEDE1AF-F384-4165-A0A0-58832FE7244B}" destId="{EC94301B-4AF7-42F4-BA39-F83EBB938577}" srcOrd="1" destOrd="0" presId="urn:microsoft.com/office/officeart/2005/8/layout/orgChart1"/>
    <dgm:cxn modelId="{5B65D2C9-CB1D-4D00-8B77-24FCDEC85E44}" srcId="{CBEDE1AF-F384-4165-A0A0-58832FE7244B}" destId="{8C6A55DC-27F9-4106-9BF1-59C7B7CCDF6D}" srcOrd="1" destOrd="0" parTransId="{DF886FFA-F709-4BEF-8FB8-239B52BE171C}" sibTransId="{56A0B2AB-E5B0-4CBC-BC8C-4E040226F635}"/>
    <dgm:cxn modelId="{AF1D8391-F0F5-4176-B069-D1514E6A4A09}" type="presOf" srcId="{C5D5611D-A5CF-45EE-B706-F8981A577D19}" destId="{110EA39B-DF10-486F-A76B-BB19A94C2711}" srcOrd="0" destOrd="0" presId="urn:microsoft.com/office/officeart/2005/8/layout/orgChart1"/>
    <dgm:cxn modelId="{02F64028-58C1-408C-A34A-BFA46846E29F}" srcId="{CBEDE1AF-F384-4165-A0A0-58832FE7244B}" destId="{FF075B92-074B-4A98-82F3-24F6454B0380}" srcOrd="0" destOrd="0" parTransId="{778554EF-764C-487E-91D4-ADA8DCBC68AC}" sibTransId="{C7A6F882-9097-4F20-80D8-50316E3EA012}"/>
    <dgm:cxn modelId="{145C4633-B994-4DE1-97F7-0E5D827C44DF}" type="presOf" srcId="{A92B76AA-731F-4392-80B8-F4BAEC9AFAF4}" destId="{D87C42AF-7152-4CC8-A82E-6B03F1753621}" srcOrd="0" destOrd="0" presId="urn:microsoft.com/office/officeart/2005/8/layout/orgChart1"/>
    <dgm:cxn modelId="{706CE965-DAEC-41ED-93C7-7C751810C0E3}" type="presOf" srcId="{1E8B8EAA-D96E-4C50-B3EE-DCB56488FFC6}" destId="{19172A24-2FA8-46BB-AEEC-CA8FF8448783}" srcOrd="0" destOrd="0" presId="urn:microsoft.com/office/officeart/2005/8/layout/orgChart1"/>
    <dgm:cxn modelId="{596D1F17-F20C-4900-8B36-DE1F491E6BD8}" srcId="{8C6A55DC-27F9-4106-9BF1-59C7B7CCDF6D}" destId="{1DBE7FAC-6F9E-4FC6-93CD-825818998201}" srcOrd="2" destOrd="0" parTransId="{ACA07556-541F-4FFD-8D4F-1E57D164803F}" sibTransId="{72E907F7-6AB3-4B6E-B4C1-2B4C5FC47D3F}"/>
    <dgm:cxn modelId="{48463F46-1465-4607-AB7F-3A70D4714290}" type="presParOf" srcId="{3F046DB5-4BEF-4F74-9BB7-EFC7020811A9}" destId="{7B9871A7-1D22-440B-A895-630B6AAB37D1}" srcOrd="0" destOrd="0" presId="urn:microsoft.com/office/officeart/2005/8/layout/orgChart1"/>
    <dgm:cxn modelId="{21990839-F4C7-41B6-B21E-E48EACC256F5}" type="presParOf" srcId="{7B9871A7-1D22-440B-A895-630B6AAB37D1}" destId="{115D0BBD-4DDB-4851-975D-F49CFBCF0FCB}" srcOrd="0" destOrd="0" presId="urn:microsoft.com/office/officeart/2005/8/layout/orgChart1"/>
    <dgm:cxn modelId="{E875C37A-0DD8-4775-8B0F-27B90A769A40}" type="presParOf" srcId="{115D0BBD-4DDB-4851-975D-F49CFBCF0FCB}" destId="{564731F5-8178-46C9-867D-D68918A31E15}" srcOrd="0" destOrd="0" presId="urn:microsoft.com/office/officeart/2005/8/layout/orgChart1"/>
    <dgm:cxn modelId="{5E681A49-C28F-4E5F-B9EF-7E3C1879A9F5}" type="presParOf" srcId="{115D0BBD-4DDB-4851-975D-F49CFBCF0FCB}" destId="{EC94301B-4AF7-42F4-BA39-F83EBB938577}" srcOrd="1" destOrd="0" presId="urn:microsoft.com/office/officeart/2005/8/layout/orgChart1"/>
    <dgm:cxn modelId="{8DD88589-EDFE-48AA-A576-0FA1E310C851}" type="presParOf" srcId="{7B9871A7-1D22-440B-A895-630B6AAB37D1}" destId="{6E5B2662-7298-4286-B629-B3AB255E9FB6}" srcOrd="1" destOrd="0" presId="urn:microsoft.com/office/officeart/2005/8/layout/orgChart1"/>
    <dgm:cxn modelId="{CD5BE1CA-7644-4A7E-A008-C29A10575B18}" type="presParOf" srcId="{6E5B2662-7298-4286-B629-B3AB255E9FB6}" destId="{B0004C97-99EC-42CA-BDD7-8AA94614E109}" srcOrd="0" destOrd="0" presId="urn:microsoft.com/office/officeart/2005/8/layout/orgChart1"/>
    <dgm:cxn modelId="{E5476519-95CA-40A9-9C27-5B4395C3A681}" type="presParOf" srcId="{6E5B2662-7298-4286-B629-B3AB255E9FB6}" destId="{61E3B5D3-E948-4B01-867C-0C6D5EA2E1E1}" srcOrd="1" destOrd="0" presId="urn:microsoft.com/office/officeart/2005/8/layout/orgChart1"/>
    <dgm:cxn modelId="{BE7409EC-D381-49CD-93B0-08B35EB79F04}" type="presParOf" srcId="{61E3B5D3-E948-4B01-867C-0C6D5EA2E1E1}" destId="{8842703D-7EE4-4EB4-9AD1-CB4B867C56E6}" srcOrd="0" destOrd="0" presId="urn:microsoft.com/office/officeart/2005/8/layout/orgChart1"/>
    <dgm:cxn modelId="{2CA988DD-F7B2-4694-A075-51E6DB8CCDBB}" type="presParOf" srcId="{8842703D-7EE4-4EB4-9AD1-CB4B867C56E6}" destId="{1E879103-5D23-41DE-A18C-772BB7B0489F}" srcOrd="0" destOrd="0" presId="urn:microsoft.com/office/officeart/2005/8/layout/orgChart1"/>
    <dgm:cxn modelId="{8D092190-73EB-412E-BB08-71968C05CE40}" type="presParOf" srcId="{8842703D-7EE4-4EB4-9AD1-CB4B867C56E6}" destId="{EEDD9F4A-E9B0-4910-A41A-397942BEBCFE}" srcOrd="1" destOrd="0" presId="urn:microsoft.com/office/officeart/2005/8/layout/orgChart1"/>
    <dgm:cxn modelId="{B8B9E6D5-CD15-48D9-9A17-6695037D9E2E}" type="presParOf" srcId="{61E3B5D3-E948-4B01-867C-0C6D5EA2E1E1}" destId="{F5AC1BFA-911C-4831-931C-126F86BC40E7}" srcOrd="1" destOrd="0" presId="urn:microsoft.com/office/officeart/2005/8/layout/orgChart1"/>
    <dgm:cxn modelId="{D4C6F98F-E1E2-4953-9939-75B3E803C44F}" type="presParOf" srcId="{61E3B5D3-E948-4B01-867C-0C6D5EA2E1E1}" destId="{F99CFFF4-F521-4087-98A5-A9DF0A9D6BF4}" srcOrd="2" destOrd="0" presId="urn:microsoft.com/office/officeart/2005/8/layout/orgChart1"/>
    <dgm:cxn modelId="{96ACD586-1A73-4A53-B037-DA5070F218A4}" type="presParOf" srcId="{6E5B2662-7298-4286-B629-B3AB255E9FB6}" destId="{739340EE-F144-4708-B3E0-FEBAD1EC7450}" srcOrd="2" destOrd="0" presId="urn:microsoft.com/office/officeart/2005/8/layout/orgChart1"/>
    <dgm:cxn modelId="{C3A79A51-77ED-48A1-B013-1F73D5327210}" type="presParOf" srcId="{6E5B2662-7298-4286-B629-B3AB255E9FB6}" destId="{BFCE9F3E-7CEA-4A6A-BD01-10F4F096865B}" srcOrd="3" destOrd="0" presId="urn:microsoft.com/office/officeart/2005/8/layout/orgChart1"/>
    <dgm:cxn modelId="{4928E6D9-ED6B-4746-BA69-9EE64D50565A}" type="presParOf" srcId="{BFCE9F3E-7CEA-4A6A-BD01-10F4F096865B}" destId="{F18F3592-29CA-4EB5-BE37-DA47C1C8D12A}" srcOrd="0" destOrd="0" presId="urn:microsoft.com/office/officeart/2005/8/layout/orgChart1"/>
    <dgm:cxn modelId="{28943CDD-FA7B-4F09-80AA-68DFB2317C67}" type="presParOf" srcId="{F18F3592-29CA-4EB5-BE37-DA47C1C8D12A}" destId="{ED066E48-1859-4942-9707-ACC9319E1717}" srcOrd="0" destOrd="0" presId="urn:microsoft.com/office/officeart/2005/8/layout/orgChart1"/>
    <dgm:cxn modelId="{E900BAFF-1F4F-47AF-9921-026B101D3E16}" type="presParOf" srcId="{F18F3592-29CA-4EB5-BE37-DA47C1C8D12A}" destId="{FDA48FEA-695E-46D2-BD52-3E69DE8733B2}" srcOrd="1" destOrd="0" presId="urn:microsoft.com/office/officeart/2005/8/layout/orgChart1"/>
    <dgm:cxn modelId="{724F15B8-CA4A-42E7-9E72-C48035C2705E}" type="presParOf" srcId="{BFCE9F3E-7CEA-4A6A-BD01-10F4F096865B}" destId="{6973D751-3987-4E1F-B318-BAC7C9FAB031}" srcOrd="1" destOrd="0" presId="urn:microsoft.com/office/officeart/2005/8/layout/orgChart1"/>
    <dgm:cxn modelId="{FDE7BA15-5308-40E9-BCD5-E65952E30DA7}" type="presParOf" srcId="{6973D751-3987-4E1F-B318-BAC7C9FAB031}" destId="{3B0788E8-6612-44E1-AB05-40E1B418C874}" srcOrd="0" destOrd="0" presId="urn:microsoft.com/office/officeart/2005/8/layout/orgChart1"/>
    <dgm:cxn modelId="{50AAE2F2-0F77-4845-88E7-99A7162391FC}" type="presParOf" srcId="{6973D751-3987-4E1F-B318-BAC7C9FAB031}" destId="{B5A84B58-B778-473B-9D65-2306C4CC7954}" srcOrd="1" destOrd="0" presId="urn:microsoft.com/office/officeart/2005/8/layout/orgChart1"/>
    <dgm:cxn modelId="{457CD8A8-4371-4C22-96EA-0A5F0336A4D7}" type="presParOf" srcId="{B5A84B58-B778-473B-9D65-2306C4CC7954}" destId="{21C718B9-6A3B-4391-8EB0-38B52CC5E930}" srcOrd="0" destOrd="0" presId="urn:microsoft.com/office/officeart/2005/8/layout/orgChart1"/>
    <dgm:cxn modelId="{EB9AFDD9-4D0E-41FA-9BFC-632B116043DD}" type="presParOf" srcId="{21C718B9-6A3B-4391-8EB0-38B52CC5E930}" destId="{D87C42AF-7152-4CC8-A82E-6B03F1753621}" srcOrd="0" destOrd="0" presId="urn:microsoft.com/office/officeart/2005/8/layout/orgChart1"/>
    <dgm:cxn modelId="{499BAC81-097C-4CF0-A4FD-5E54F483668C}" type="presParOf" srcId="{21C718B9-6A3B-4391-8EB0-38B52CC5E930}" destId="{4950C192-2086-458F-8FCC-2B1DEF6E5E0C}" srcOrd="1" destOrd="0" presId="urn:microsoft.com/office/officeart/2005/8/layout/orgChart1"/>
    <dgm:cxn modelId="{FA8789DB-12F7-42AA-A843-0080633FAFF1}" type="presParOf" srcId="{B5A84B58-B778-473B-9D65-2306C4CC7954}" destId="{56C25896-B820-4325-AAC2-98D974E0FF97}" srcOrd="1" destOrd="0" presId="urn:microsoft.com/office/officeart/2005/8/layout/orgChart1"/>
    <dgm:cxn modelId="{CB9940C3-2060-4BD4-80F1-22209BC5D492}" type="presParOf" srcId="{B5A84B58-B778-473B-9D65-2306C4CC7954}" destId="{71B7A4B8-7D40-415E-9101-17C3FFC07EC5}" srcOrd="2" destOrd="0" presId="urn:microsoft.com/office/officeart/2005/8/layout/orgChart1"/>
    <dgm:cxn modelId="{B9192835-39B5-4315-B3B8-04D72BB1F365}" type="presParOf" srcId="{6973D751-3987-4E1F-B318-BAC7C9FAB031}" destId="{19172A24-2FA8-46BB-AEEC-CA8FF8448783}" srcOrd="2" destOrd="0" presId="urn:microsoft.com/office/officeart/2005/8/layout/orgChart1"/>
    <dgm:cxn modelId="{911569BF-081A-4B53-A384-CBFA747D691B}" type="presParOf" srcId="{6973D751-3987-4E1F-B318-BAC7C9FAB031}" destId="{FD1631F0-CE36-4017-AAB2-00D4FAE272AF}" srcOrd="3" destOrd="0" presId="urn:microsoft.com/office/officeart/2005/8/layout/orgChart1"/>
    <dgm:cxn modelId="{FF9F87E9-A35F-4A51-A55E-CE0BBFA0D240}" type="presParOf" srcId="{FD1631F0-CE36-4017-AAB2-00D4FAE272AF}" destId="{F453276B-16AD-4831-8603-6CFF54F8EBDF}" srcOrd="0" destOrd="0" presId="urn:microsoft.com/office/officeart/2005/8/layout/orgChart1"/>
    <dgm:cxn modelId="{3E0DB54D-337D-45F4-A0DF-F9A414001250}" type="presParOf" srcId="{F453276B-16AD-4831-8603-6CFF54F8EBDF}" destId="{110EA39B-DF10-486F-A76B-BB19A94C2711}" srcOrd="0" destOrd="0" presId="urn:microsoft.com/office/officeart/2005/8/layout/orgChart1"/>
    <dgm:cxn modelId="{20323515-6D43-4A7B-AE66-8879210F7A8F}" type="presParOf" srcId="{F453276B-16AD-4831-8603-6CFF54F8EBDF}" destId="{A9A1A938-7967-455D-9D18-077473B228D6}" srcOrd="1" destOrd="0" presId="urn:microsoft.com/office/officeart/2005/8/layout/orgChart1"/>
    <dgm:cxn modelId="{53C2F739-1D9A-4273-BA04-3F47E345938A}" type="presParOf" srcId="{FD1631F0-CE36-4017-AAB2-00D4FAE272AF}" destId="{ABFE73B1-FAFD-4C59-B98D-09BE60D0EB39}" srcOrd="1" destOrd="0" presId="urn:microsoft.com/office/officeart/2005/8/layout/orgChart1"/>
    <dgm:cxn modelId="{C422B19F-4F28-4C22-BF04-4BD88749DD21}" type="presParOf" srcId="{FD1631F0-CE36-4017-AAB2-00D4FAE272AF}" destId="{BC5C4D07-066F-463A-ACB2-317627EBFA84}" srcOrd="2" destOrd="0" presId="urn:microsoft.com/office/officeart/2005/8/layout/orgChart1"/>
    <dgm:cxn modelId="{B036D296-0DF8-4C8F-A41C-D916B16C7EEA}" type="presParOf" srcId="{6973D751-3987-4E1F-B318-BAC7C9FAB031}" destId="{715AEAB9-FF4A-4FAB-ABA6-87D9806C0B3D}" srcOrd="4" destOrd="0" presId="urn:microsoft.com/office/officeart/2005/8/layout/orgChart1"/>
    <dgm:cxn modelId="{9CE30D30-AE4F-4218-BBB5-0DD1D1B7C56A}" type="presParOf" srcId="{6973D751-3987-4E1F-B318-BAC7C9FAB031}" destId="{DD2E6D14-A18B-4EA4-B3E2-B47B463713C5}" srcOrd="5" destOrd="0" presId="urn:microsoft.com/office/officeart/2005/8/layout/orgChart1"/>
    <dgm:cxn modelId="{2207E71A-E738-45FC-BA89-ACF776288637}" type="presParOf" srcId="{DD2E6D14-A18B-4EA4-B3E2-B47B463713C5}" destId="{029C476F-F391-475E-9933-A51D32CA2FE1}" srcOrd="0" destOrd="0" presId="urn:microsoft.com/office/officeart/2005/8/layout/orgChart1"/>
    <dgm:cxn modelId="{E80FB54A-EC1E-45B6-9D33-F0FC01C3A78A}" type="presParOf" srcId="{029C476F-F391-475E-9933-A51D32CA2FE1}" destId="{5341647A-8AA9-4523-B04D-60B0BBB11B1F}" srcOrd="0" destOrd="0" presId="urn:microsoft.com/office/officeart/2005/8/layout/orgChart1"/>
    <dgm:cxn modelId="{E7678818-FC19-4791-8A7F-3856B227BD4A}" type="presParOf" srcId="{029C476F-F391-475E-9933-A51D32CA2FE1}" destId="{11F1901F-225C-4771-AC61-FFAE171B2313}" srcOrd="1" destOrd="0" presId="urn:microsoft.com/office/officeart/2005/8/layout/orgChart1"/>
    <dgm:cxn modelId="{DC220F48-5826-4767-BCCF-D94538D6A513}" type="presParOf" srcId="{DD2E6D14-A18B-4EA4-B3E2-B47B463713C5}" destId="{D4CC4156-C648-4796-9B77-3E93F5BD6C74}" srcOrd="1" destOrd="0" presId="urn:microsoft.com/office/officeart/2005/8/layout/orgChart1"/>
    <dgm:cxn modelId="{6C83F289-094C-4D86-BB1C-308C9E1891CA}" type="presParOf" srcId="{DD2E6D14-A18B-4EA4-B3E2-B47B463713C5}" destId="{EC6E84C1-D493-4804-A302-01644C4AB6FC}" srcOrd="2" destOrd="0" presId="urn:microsoft.com/office/officeart/2005/8/layout/orgChart1"/>
    <dgm:cxn modelId="{B33DFE03-6D9D-4214-96D5-119F78945152}" type="presParOf" srcId="{BFCE9F3E-7CEA-4A6A-BD01-10F4F096865B}" destId="{449C5E25-EA0A-4466-9553-FE22CDC107C2}" srcOrd="2" destOrd="0" presId="urn:microsoft.com/office/officeart/2005/8/layout/orgChart1"/>
    <dgm:cxn modelId="{3154C3A2-AC1E-4F53-A2B9-D0A5BE765EC3}" type="presParOf" srcId="{6E5B2662-7298-4286-B629-B3AB255E9FB6}" destId="{C224A671-1175-41FC-8638-D6D72DEA7603}" srcOrd="4" destOrd="0" presId="urn:microsoft.com/office/officeart/2005/8/layout/orgChart1"/>
    <dgm:cxn modelId="{CB32BEA2-D8F7-4612-A867-D59F8496A805}" type="presParOf" srcId="{6E5B2662-7298-4286-B629-B3AB255E9FB6}" destId="{994451FD-5630-4243-B5A1-CC0FB26ABB00}" srcOrd="5" destOrd="0" presId="urn:microsoft.com/office/officeart/2005/8/layout/orgChart1"/>
    <dgm:cxn modelId="{B085BA5E-1E43-43CC-BC3C-FEC878247EC1}" type="presParOf" srcId="{994451FD-5630-4243-B5A1-CC0FB26ABB00}" destId="{41769630-B5F6-485E-A2F7-6D1C4DEAA31D}" srcOrd="0" destOrd="0" presId="urn:microsoft.com/office/officeart/2005/8/layout/orgChart1"/>
    <dgm:cxn modelId="{4ACC4F97-E2DE-42D9-B4AE-126ACC3A7CBF}" type="presParOf" srcId="{41769630-B5F6-485E-A2F7-6D1C4DEAA31D}" destId="{B822EC2E-C8FD-418F-8140-211E3818091B}" srcOrd="0" destOrd="0" presId="urn:microsoft.com/office/officeart/2005/8/layout/orgChart1"/>
    <dgm:cxn modelId="{C316B017-8EFD-47A4-A9BB-80AF092E4ABF}" type="presParOf" srcId="{41769630-B5F6-485E-A2F7-6D1C4DEAA31D}" destId="{C79D0D81-9113-47E9-B4A1-F00A2BA924CF}" srcOrd="1" destOrd="0" presId="urn:microsoft.com/office/officeart/2005/8/layout/orgChart1"/>
    <dgm:cxn modelId="{68192F19-CDD9-4C93-B2ED-1A24EDC5A2AB}" type="presParOf" srcId="{994451FD-5630-4243-B5A1-CC0FB26ABB00}" destId="{B374BAC5-5AFF-420E-BAFE-9E3848F9D94B}" srcOrd="1" destOrd="0" presId="urn:microsoft.com/office/officeart/2005/8/layout/orgChart1"/>
    <dgm:cxn modelId="{1026EEB3-6589-4B49-BE51-77D8972FD8D3}" type="presParOf" srcId="{994451FD-5630-4243-B5A1-CC0FB26ABB00}" destId="{ADCF6760-21E1-4508-95FA-CA30DB3F8C57}" srcOrd="2" destOrd="0" presId="urn:microsoft.com/office/officeart/2005/8/layout/orgChart1"/>
    <dgm:cxn modelId="{3E43E870-F5F5-42CE-A443-7CB109EAAEC7}" type="presParOf" srcId="{7B9871A7-1D22-440B-A895-630B6AAB37D1}" destId="{AE09B24B-D6B3-4FD2-8BEB-F993E180DCDA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12</xdr:col>
      <xdr:colOff>851</xdr:colOff>
      <xdr:row>31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476500"/>
          <a:ext cx="6096851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14</xdr:row>
      <xdr:rowOff>38100</xdr:rowOff>
    </xdr:from>
    <xdr:to>
      <xdr:col>7</xdr:col>
      <xdr:colOff>219075</xdr:colOff>
      <xdr:row>28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335280</xdr:colOff>
      <xdr:row>22</xdr:row>
      <xdr:rowOff>0</xdr:rowOff>
    </xdr:from>
    <xdr:to>
      <xdr:col>3</xdr:col>
      <xdr:colOff>541020</xdr:colOff>
      <xdr:row>25</xdr:row>
      <xdr:rowOff>137160</xdr:rowOff>
    </xdr:to>
    <xdr:sp macro="" textlink="">
      <xdr:nvSpPr>
        <xdr:cNvPr id="2" name="Oval 1"/>
        <xdr:cNvSpPr/>
      </xdr:nvSpPr>
      <xdr:spPr>
        <a:xfrm>
          <a:off x="2171700" y="4030980"/>
          <a:ext cx="815340" cy="685800"/>
        </a:xfrm>
        <a:prstGeom prst="ellipse">
          <a:avLst/>
        </a:prstGeom>
        <a:solidFill>
          <a:schemeClr val="accent3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s-IS" sz="950"/>
            <a:t>Z</a:t>
          </a:r>
          <a:r>
            <a:rPr lang="is-IS" sz="950" baseline="0"/>
            <a:t> banki</a:t>
          </a:r>
          <a:endParaRPr lang="is-IS" sz="950"/>
        </a:p>
      </xdr:txBody>
    </xdr:sp>
    <xdr:clientData/>
  </xdr:twoCellAnchor>
  <xdr:twoCellAnchor>
    <xdr:from>
      <xdr:col>5</xdr:col>
      <xdr:colOff>106680</xdr:colOff>
      <xdr:row>22</xdr:row>
      <xdr:rowOff>0</xdr:rowOff>
    </xdr:from>
    <xdr:to>
      <xdr:col>6</xdr:col>
      <xdr:colOff>533400</xdr:colOff>
      <xdr:row>25</xdr:row>
      <xdr:rowOff>45720</xdr:rowOff>
    </xdr:to>
    <xdr:sp macro="" textlink="">
      <xdr:nvSpPr>
        <xdr:cNvPr id="3" name="Oval 2"/>
        <xdr:cNvSpPr/>
      </xdr:nvSpPr>
      <xdr:spPr>
        <a:xfrm>
          <a:off x="3771900" y="4030980"/>
          <a:ext cx="1036320" cy="594360"/>
        </a:xfrm>
        <a:prstGeom prst="ellipse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s-IS" sz="950"/>
            <a:t>Uppgjörs- kerfi</a:t>
          </a:r>
        </a:p>
      </xdr:txBody>
    </xdr:sp>
    <xdr:clientData/>
  </xdr:twoCellAnchor>
  <xdr:twoCellAnchor>
    <xdr:from>
      <xdr:col>6</xdr:col>
      <xdr:colOff>220980</xdr:colOff>
      <xdr:row>14</xdr:row>
      <xdr:rowOff>15240</xdr:rowOff>
    </xdr:from>
    <xdr:to>
      <xdr:col>7</xdr:col>
      <xdr:colOff>236220</xdr:colOff>
      <xdr:row>17</xdr:row>
      <xdr:rowOff>60960</xdr:rowOff>
    </xdr:to>
    <xdr:sp macro="" textlink="">
      <xdr:nvSpPr>
        <xdr:cNvPr id="4" name="Oval 3"/>
        <xdr:cNvSpPr/>
      </xdr:nvSpPr>
      <xdr:spPr>
        <a:xfrm>
          <a:off x="4495800" y="2583180"/>
          <a:ext cx="624840" cy="594360"/>
        </a:xfrm>
        <a:prstGeom prst="ellipse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s-IS" sz="950"/>
            <a:t>B</a:t>
          </a:r>
        </a:p>
      </xdr:txBody>
    </xdr:sp>
    <xdr:clientData/>
  </xdr:twoCellAnchor>
  <xdr:twoCellAnchor>
    <xdr:from>
      <xdr:col>9</xdr:col>
      <xdr:colOff>259080</xdr:colOff>
      <xdr:row>14</xdr:row>
      <xdr:rowOff>53340</xdr:rowOff>
    </xdr:from>
    <xdr:to>
      <xdr:col>10</xdr:col>
      <xdr:colOff>274320</xdr:colOff>
      <xdr:row>17</xdr:row>
      <xdr:rowOff>99060</xdr:rowOff>
    </xdr:to>
    <xdr:sp macro="" textlink="">
      <xdr:nvSpPr>
        <xdr:cNvPr id="5" name="Oval 4"/>
        <xdr:cNvSpPr/>
      </xdr:nvSpPr>
      <xdr:spPr>
        <a:xfrm>
          <a:off x="6362700" y="2621280"/>
          <a:ext cx="624840" cy="594360"/>
        </a:xfrm>
        <a:prstGeom prst="ellipse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s-IS" sz="950"/>
            <a:t>C</a:t>
          </a:r>
        </a:p>
      </xdr:txBody>
    </xdr:sp>
    <xdr:clientData/>
  </xdr:twoCellAnchor>
  <xdr:twoCellAnchor>
    <xdr:from>
      <xdr:col>9</xdr:col>
      <xdr:colOff>22860</xdr:colOff>
      <xdr:row>22</xdr:row>
      <xdr:rowOff>0</xdr:rowOff>
    </xdr:from>
    <xdr:to>
      <xdr:col>10</xdr:col>
      <xdr:colOff>38100</xdr:colOff>
      <xdr:row>25</xdr:row>
      <xdr:rowOff>45720</xdr:rowOff>
    </xdr:to>
    <xdr:sp macro="" textlink="">
      <xdr:nvSpPr>
        <xdr:cNvPr id="6" name="Oval 5"/>
        <xdr:cNvSpPr/>
      </xdr:nvSpPr>
      <xdr:spPr>
        <a:xfrm>
          <a:off x="6126480" y="4030980"/>
          <a:ext cx="624840" cy="594360"/>
        </a:xfrm>
        <a:prstGeom prst="ellipse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s-IS" sz="950"/>
            <a:t>D</a:t>
          </a:r>
        </a:p>
      </xdr:txBody>
    </xdr:sp>
    <xdr:clientData/>
  </xdr:twoCellAnchor>
  <xdr:twoCellAnchor>
    <xdr:from>
      <xdr:col>5</xdr:col>
      <xdr:colOff>365760</xdr:colOff>
      <xdr:row>17</xdr:row>
      <xdr:rowOff>4398</xdr:rowOff>
    </xdr:from>
    <xdr:to>
      <xdr:col>6</xdr:col>
      <xdr:colOff>236286</xdr:colOff>
      <xdr:row>22</xdr:row>
      <xdr:rowOff>22860</xdr:rowOff>
    </xdr:to>
    <xdr:cxnSp macro="">
      <xdr:nvCxnSpPr>
        <xdr:cNvPr id="7" name="Straight Arrow Connector 6"/>
        <xdr:cNvCxnSpPr/>
      </xdr:nvCxnSpPr>
      <xdr:spPr>
        <a:xfrm flipV="1">
          <a:off x="4030980" y="3120978"/>
          <a:ext cx="480126" cy="932862"/>
        </a:xfrm>
        <a:prstGeom prst="straightConnector1">
          <a:avLst/>
        </a:prstGeom>
        <a:ln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236220</xdr:colOff>
      <xdr:row>15</xdr:row>
      <xdr:rowOff>129540</xdr:rowOff>
    </xdr:from>
    <xdr:to>
      <xdr:col>9</xdr:col>
      <xdr:colOff>259080</xdr:colOff>
      <xdr:row>15</xdr:row>
      <xdr:rowOff>167640</xdr:rowOff>
    </xdr:to>
    <xdr:cxnSp macro="">
      <xdr:nvCxnSpPr>
        <xdr:cNvPr id="8" name="Straight Arrow Connector 7"/>
        <xdr:cNvCxnSpPr>
          <a:stCxn id="4" idx="6"/>
          <a:endCxn id="5" idx="2"/>
        </xdr:cNvCxnSpPr>
      </xdr:nvCxnSpPr>
      <xdr:spPr>
        <a:xfrm>
          <a:off x="5120640" y="2880360"/>
          <a:ext cx="1242060" cy="38100"/>
        </a:xfrm>
        <a:prstGeom prst="straightConnector1">
          <a:avLst/>
        </a:prstGeom>
        <a:ln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556194</xdr:colOff>
      <xdr:row>17</xdr:row>
      <xdr:rowOff>99060</xdr:rowOff>
    </xdr:from>
    <xdr:to>
      <xdr:col>9</xdr:col>
      <xdr:colOff>571500</xdr:colOff>
      <xdr:row>22</xdr:row>
      <xdr:rowOff>87042</xdr:rowOff>
    </xdr:to>
    <xdr:cxnSp macro="">
      <xdr:nvCxnSpPr>
        <xdr:cNvPr id="9" name="Straight Arrow Connector 8"/>
        <xdr:cNvCxnSpPr>
          <a:stCxn id="5" idx="4"/>
          <a:endCxn id="6" idx="7"/>
        </xdr:cNvCxnSpPr>
      </xdr:nvCxnSpPr>
      <xdr:spPr>
        <a:xfrm flipH="1">
          <a:off x="6659814" y="3215640"/>
          <a:ext cx="15306" cy="902382"/>
        </a:xfrm>
        <a:prstGeom prst="straightConnector1">
          <a:avLst/>
        </a:prstGeom>
        <a:ln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24</xdr:row>
      <xdr:rowOff>0</xdr:rowOff>
    </xdr:from>
    <xdr:to>
      <xdr:col>9</xdr:col>
      <xdr:colOff>22860</xdr:colOff>
      <xdr:row>24</xdr:row>
      <xdr:rowOff>0</xdr:rowOff>
    </xdr:to>
    <xdr:cxnSp macro="">
      <xdr:nvCxnSpPr>
        <xdr:cNvPr id="10" name="Straight Arrow Connector 9"/>
        <xdr:cNvCxnSpPr/>
      </xdr:nvCxnSpPr>
      <xdr:spPr>
        <a:xfrm flipH="1">
          <a:off x="4808220" y="4396740"/>
          <a:ext cx="1318260" cy="0"/>
        </a:xfrm>
        <a:prstGeom prst="straightConnector1">
          <a:avLst/>
        </a:prstGeom>
        <a:ln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541020</xdr:colOff>
      <xdr:row>23</xdr:row>
      <xdr:rowOff>137160</xdr:rowOff>
    </xdr:from>
    <xdr:to>
      <xdr:col>5</xdr:col>
      <xdr:colOff>106680</xdr:colOff>
      <xdr:row>23</xdr:row>
      <xdr:rowOff>160020</xdr:rowOff>
    </xdr:to>
    <xdr:cxnSp macro="">
      <xdr:nvCxnSpPr>
        <xdr:cNvPr id="11" name="Straight Arrow Connector 10"/>
        <xdr:cNvCxnSpPr>
          <a:stCxn id="2" idx="6"/>
        </xdr:cNvCxnSpPr>
      </xdr:nvCxnSpPr>
      <xdr:spPr>
        <a:xfrm flipV="1">
          <a:off x="2987040" y="4351020"/>
          <a:ext cx="784860" cy="22860"/>
        </a:xfrm>
        <a:prstGeom prst="straightConnector1">
          <a:avLst/>
        </a:prstGeom>
        <a:ln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12</xdr:row>
      <xdr:rowOff>161925</xdr:rowOff>
    </xdr:from>
    <xdr:to>
      <xdr:col>3</xdr:col>
      <xdr:colOff>82625</xdr:colOff>
      <xdr:row>14</xdr:row>
      <xdr:rowOff>236059</xdr:rowOff>
    </xdr:to>
    <xdr:pic>
      <xdr:nvPicPr>
        <xdr:cNvPr id="2" name="Picture 1" descr="MyndaniÃ°urstaÃ°a fyrir people company 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" y="2356485"/>
          <a:ext cx="675080" cy="439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19</xdr:row>
      <xdr:rowOff>19050</xdr:rowOff>
    </xdr:from>
    <xdr:to>
      <xdr:col>4</xdr:col>
      <xdr:colOff>108585</xdr:colOff>
      <xdr:row>19</xdr:row>
      <xdr:rowOff>533678</xdr:rowOff>
    </xdr:to>
    <xdr:pic>
      <xdr:nvPicPr>
        <xdr:cNvPr id="3" name="Picture 2" descr="MyndaniÃ°urstaÃ°a fyrir computer system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" y="4057650"/>
          <a:ext cx="931545" cy="514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12</xdr:row>
      <xdr:rowOff>152400</xdr:rowOff>
    </xdr:from>
    <xdr:to>
      <xdr:col>7</xdr:col>
      <xdr:colOff>128345</xdr:colOff>
      <xdr:row>14</xdr:row>
      <xdr:rowOff>238125</xdr:rowOff>
    </xdr:to>
    <xdr:pic>
      <xdr:nvPicPr>
        <xdr:cNvPr id="4" name="Picture 3" descr="MyndaniÃ°urstaÃ°a fyrir people company ic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955" y="2346960"/>
          <a:ext cx="671270" cy="451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</xdr:colOff>
      <xdr:row>19</xdr:row>
      <xdr:rowOff>1</xdr:rowOff>
    </xdr:from>
    <xdr:to>
      <xdr:col>7</xdr:col>
      <xdr:colOff>5715</xdr:colOff>
      <xdr:row>19</xdr:row>
      <xdr:rowOff>541021</xdr:rowOff>
    </xdr:to>
    <xdr:pic>
      <xdr:nvPicPr>
        <xdr:cNvPr id="5" name="Picture 4" descr="MyndaniÃ°urstaÃ°a fyrir computer system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335" y="4038601"/>
          <a:ext cx="91821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133352</xdr:colOff>
      <xdr:row>21</xdr:row>
      <xdr:rowOff>142875</xdr:rowOff>
    </xdr:from>
    <xdr:to>
      <xdr:col>4</xdr:col>
      <xdr:colOff>1007024</xdr:colOff>
      <xdr:row>24</xdr:row>
      <xdr:rowOff>244414</xdr:rowOff>
    </xdr:to>
    <xdr:pic>
      <xdr:nvPicPr>
        <xdr:cNvPr id="6" name="Picture 5" descr="MyndaniÃ°urstaÃ°a fyrir computer system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2" y="4973955"/>
          <a:ext cx="873672" cy="65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172942</xdr:colOff>
      <xdr:row>27</xdr:row>
      <xdr:rowOff>0</xdr:rowOff>
    </xdr:from>
    <xdr:to>
      <xdr:col>7</xdr:col>
      <xdr:colOff>22148</xdr:colOff>
      <xdr:row>28</xdr:row>
      <xdr:rowOff>221231</xdr:rowOff>
    </xdr:to>
    <xdr:pic>
      <xdr:nvPicPr>
        <xdr:cNvPr id="7" name="Picture 6" descr="Tengd myn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167" y="6638925"/>
          <a:ext cx="401656" cy="554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47625</xdr:rowOff>
    </xdr:from>
    <xdr:to>
      <xdr:col>3</xdr:col>
      <xdr:colOff>52145</xdr:colOff>
      <xdr:row>31</xdr:row>
      <xdr:rowOff>100805</xdr:rowOff>
    </xdr:to>
    <xdr:pic>
      <xdr:nvPicPr>
        <xdr:cNvPr id="8" name="Picture 7" descr="MyndaniÃ°urstaÃ°a fyrir people company ic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7240905"/>
          <a:ext cx="654125" cy="47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29</xdr:row>
      <xdr:rowOff>47625</xdr:rowOff>
    </xdr:from>
    <xdr:to>
      <xdr:col>7</xdr:col>
      <xdr:colOff>128345</xdr:colOff>
      <xdr:row>31</xdr:row>
      <xdr:rowOff>100805</xdr:rowOff>
    </xdr:to>
    <xdr:pic>
      <xdr:nvPicPr>
        <xdr:cNvPr id="9" name="Picture 8" descr="MyndaniÃ°urstaÃ°a fyrir people company ic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955" y="7240905"/>
          <a:ext cx="671270" cy="47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344806</xdr:colOff>
      <xdr:row>23</xdr:row>
      <xdr:rowOff>11429</xdr:rowOff>
    </xdr:from>
    <xdr:to>
      <xdr:col>2</xdr:col>
      <xdr:colOff>520066</xdr:colOff>
      <xdr:row>24</xdr:row>
      <xdr:rowOff>295274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4406" y="5208269"/>
          <a:ext cx="533400" cy="466725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23</xdr:row>
      <xdr:rowOff>9525</xdr:rowOff>
    </xdr:from>
    <xdr:to>
      <xdr:col>7</xdr:col>
      <xdr:colOff>85725</xdr:colOff>
      <xdr:row>24</xdr:row>
      <xdr:rowOff>321945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45205" y="5206365"/>
          <a:ext cx="5334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172942</xdr:colOff>
      <xdr:row>16</xdr:row>
      <xdr:rowOff>19050</xdr:rowOff>
    </xdr:from>
    <xdr:to>
      <xdr:col>7</xdr:col>
      <xdr:colOff>22148</xdr:colOff>
      <xdr:row>17</xdr:row>
      <xdr:rowOff>314576</xdr:rowOff>
    </xdr:to>
    <xdr:pic>
      <xdr:nvPicPr>
        <xdr:cNvPr id="12" name="Picture 11" descr="Tengd myn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22" y="3204210"/>
          <a:ext cx="401656" cy="47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515956</xdr:colOff>
      <xdr:row>17</xdr:row>
      <xdr:rowOff>324101</xdr:rowOff>
    </xdr:to>
    <xdr:pic>
      <xdr:nvPicPr>
        <xdr:cNvPr id="13" name="Picture 12" descr="Tengd myn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3213735"/>
          <a:ext cx="401656" cy="47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304800</xdr:colOff>
      <xdr:row>17</xdr:row>
      <xdr:rowOff>318135</xdr:rowOff>
    </xdr:from>
    <xdr:to>
      <xdr:col>2</xdr:col>
      <xdr:colOff>304800</xdr:colOff>
      <xdr:row>17</xdr:row>
      <xdr:rowOff>489585</xdr:rowOff>
    </xdr:to>
    <xdr:cxnSp macro="">
      <xdr:nvCxnSpPr>
        <xdr:cNvPr id="14" name="Straight Arrow Connector 13"/>
        <xdr:cNvCxnSpPr/>
      </xdr:nvCxnSpPr>
      <xdr:spPr>
        <a:xfrm>
          <a:off x="1272540" y="3686175"/>
          <a:ext cx="0" cy="14859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161925</xdr:colOff>
      <xdr:row>27</xdr:row>
      <xdr:rowOff>28575</xdr:rowOff>
    </xdr:from>
    <xdr:to>
      <xdr:col>2</xdr:col>
      <xdr:colOff>563581</xdr:colOff>
      <xdr:row>28</xdr:row>
      <xdr:rowOff>211705</xdr:rowOff>
    </xdr:to>
    <xdr:pic>
      <xdr:nvPicPr>
        <xdr:cNvPr id="15" name="Picture 14" descr="Tengd myn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667500"/>
          <a:ext cx="401656" cy="516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314324</xdr:colOff>
      <xdr:row>25</xdr:row>
      <xdr:rowOff>38100</xdr:rowOff>
    </xdr:from>
    <xdr:to>
      <xdr:col>2</xdr:col>
      <xdr:colOff>360043</xdr:colOff>
      <xdr:row>26</xdr:row>
      <xdr:rowOff>85725</xdr:rowOff>
    </xdr:to>
    <xdr:sp macro="" textlink="">
      <xdr:nvSpPr>
        <xdr:cNvPr id="16" name="Up Arrow 15"/>
        <xdr:cNvSpPr/>
      </xdr:nvSpPr>
      <xdr:spPr>
        <a:xfrm>
          <a:off x="1282064" y="6027420"/>
          <a:ext cx="45719" cy="291465"/>
        </a:xfrm>
        <a:prstGeom prst="upArrow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6</xdr:col>
      <xdr:colOff>323850</xdr:colOff>
      <xdr:row>25</xdr:row>
      <xdr:rowOff>21522</xdr:rowOff>
    </xdr:from>
    <xdr:to>
      <xdr:col>6</xdr:col>
      <xdr:colOff>369569</xdr:colOff>
      <xdr:row>26</xdr:row>
      <xdr:rowOff>64008</xdr:rowOff>
    </xdr:to>
    <xdr:sp macro="" textlink="">
      <xdr:nvSpPr>
        <xdr:cNvPr id="17" name="Down Arrow 16"/>
        <xdr:cNvSpPr/>
      </xdr:nvSpPr>
      <xdr:spPr>
        <a:xfrm>
          <a:off x="3745230" y="6010842"/>
          <a:ext cx="45719" cy="286326"/>
        </a:xfrm>
        <a:prstGeom prst="downArrow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4</xdr:col>
      <xdr:colOff>54508</xdr:colOff>
      <xdr:row>19</xdr:row>
      <xdr:rowOff>403421</xdr:rowOff>
    </xdr:from>
    <xdr:to>
      <xdr:col>4</xdr:col>
      <xdr:colOff>117007</xdr:colOff>
      <xdr:row>21</xdr:row>
      <xdr:rowOff>183834</xdr:rowOff>
    </xdr:to>
    <xdr:sp macro="" textlink="">
      <xdr:nvSpPr>
        <xdr:cNvPr id="18" name="Down Arrow 17"/>
        <xdr:cNvSpPr/>
      </xdr:nvSpPr>
      <xdr:spPr>
        <a:xfrm rot="19733463" flipH="1">
          <a:off x="1921408" y="4442021"/>
          <a:ext cx="62499" cy="572893"/>
        </a:xfrm>
        <a:prstGeom prst="downArrow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4</xdr:col>
      <xdr:colOff>1027890</xdr:colOff>
      <xdr:row>19</xdr:row>
      <xdr:rowOff>411246</xdr:rowOff>
    </xdr:from>
    <xdr:to>
      <xdr:col>4</xdr:col>
      <xdr:colOff>1090807</xdr:colOff>
      <xdr:row>21</xdr:row>
      <xdr:rowOff>183244</xdr:rowOff>
    </xdr:to>
    <xdr:sp macro="" textlink="">
      <xdr:nvSpPr>
        <xdr:cNvPr id="19" name="Down Arrow 18"/>
        <xdr:cNvSpPr/>
      </xdr:nvSpPr>
      <xdr:spPr>
        <a:xfrm rot="2196338">
          <a:off x="2894790" y="4449846"/>
          <a:ext cx="62917" cy="564478"/>
        </a:xfrm>
        <a:prstGeom prst="downArrow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6</xdr:col>
      <xdr:colOff>373770</xdr:colOff>
      <xdr:row>14</xdr:row>
      <xdr:rowOff>253616</xdr:rowOff>
    </xdr:from>
    <xdr:to>
      <xdr:col>6</xdr:col>
      <xdr:colOff>381000</xdr:colOff>
      <xdr:row>15</xdr:row>
      <xdr:rowOff>9525</xdr:rowOff>
    </xdr:to>
    <xdr:cxnSp macro="">
      <xdr:nvCxnSpPr>
        <xdr:cNvPr id="20" name="Straight Arrow Connector 19"/>
        <xdr:cNvCxnSpPr>
          <a:stCxn id="12" idx="2"/>
        </xdr:cNvCxnSpPr>
      </xdr:nvCxnSpPr>
      <xdr:spPr>
        <a:xfrm>
          <a:off x="3795150" y="2813936"/>
          <a:ext cx="7230" cy="19786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17</xdr:row>
      <xdr:rowOff>299085</xdr:rowOff>
    </xdr:from>
    <xdr:to>
      <xdr:col>6</xdr:col>
      <xdr:colOff>359655</xdr:colOff>
      <xdr:row>17</xdr:row>
      <xdr:rowOff>493144</xdr:rowOff>
    </xdr:to>
    <xdr:cxnSp macro="">
      <xdr:nvCxnSpPr>
        <xdr:cNvPr id="21" name="Straight Arrow Connector 20"/>
        <xdr:cNvCxnSpPr/>
      </xdr:nvCxnSpPr>
      <xdr:spPr>
        <a:xfrm>
          <a:off x="3773805" y="3667125"/>
          <a:ext cx="7230" cy="16357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28574</xdr:colOff>
      <xdr:row>27</xdr:row>
      <xdr:rowOff>219837</xdr:rowOff>
    </xdr:from>
    <xdr:to>
      <xdr:col>5</xdr:col>
      <xdr:colOff>342899</xdr:colOff>
      <xdr:row>27</xdr:row>
      <xdr:rowOff>295275</xdr:rowOff>
    </xdr:to>
    <xdr:sp macro="" textlink="">
      <xdr:nvSpPr>
        <xdr:cNvPr id="22" name="Right Arrow 21"/>
        <xdr:cNvSpPr/>
      </xdr:nvSpPr>
      <xdr:spPr>
        <a:xfrm>
          <a:off x="1598294" y="6734937"/>
          <a:ext cx="1777365" cy="75438"/>
        </a:xfrm>
        <a:prstGeom prst="rightArrow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2</xdr:col>
      <xdr:colOff>556261</xdr:colOff>
      <xdr:row>23</xdr:row>
      <xdr:rowOff>114300</xdr:rowOff>
    </xdr:from>
    <xdr:to>
      <xdr:col>4</xdr:col>
      <xdr:colOff>85725</xdr:colOff>
      <xdr:row>23</xdr:row>
      <xdr:rowOff>175260</xdr:rowOff>
    </xdr:to>
    <xdr:sp macro="" textlink="">
      <xdr:nvSpPr>
        <xdr:cNvPr id="23" name="Right Arrow 22"/>
        <xdr:cNvSpPr/>
      </xdr:nvSpPr>
      <xdr:spPr>
        <a:xfrm>
          <a:off x="1524001" y="5311140"/>
          <a:ext cx="428624" cy="60960"/>
        </a:xfrm>
        <a:prstGeom prst="rightArrow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4</xdr:col>
      <xdr:colOff>1047750</xdr:colOff>
      <xdr:row>23</xdr:row>
      <xdr:rowOff>104773</xdr:rowOff>
    </xdr:from>
    <xdr:to>
      <xdr:col>6</xdr:col>
      <xdr:colOff>76199</xdr:colOff>
      <xdr:row>23</xdr:row>
      <xdr:rowOff>150492</xdr:rowOff>
    </xdr:to>
    <xdr:sp macro="" textlink="">
      <xdr:nvSpPr>
        <xdr:cNvPr id="24" name="Right Arrow 23"/>
        <xdr:cNvSpPr/>
      </xdr:nvSpPr>
      <xdr:spPr>
        <a:xfrm flipV="1">
          <a:off x="2914650" y="5301613"/>
          <a:ext cx="582929" cy="45719"/>
        </a:xfrm>
        <a:prstGeom prst="rightArrow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2</xdr:col>
      <xdr:colOff>333375</xdr:colOff>
      <xdr:row>14</xdr:row>
      <xdr:rowOff>266700</xdr:rowOff>
    </xdr:from>
    <xdr:to>
      <xdr:col>2</xdr:col>
      <xdr:colOff>340605</xdr:colOff>
      <xdr:row>15</xdr:row>
      <xdr:rowOff>22609</xdr:rowOff>
    </xdr:to>
    <xdr:cxnSp macro="">
      <xdr:nvCxnSpPr>
        <xdr:cNvPr id="25" name="Straight Arrow Connector 24"/>
        <xdr:cNvCxnSpPr/>
      </xdr:nvCxnSpPr>
      <xdr:spPr>
        <a:xfrm>
          <a:off x="1301115" y="2827020"/>
          <a:ext cx="7230" cy="19786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365760</xdr:colOff>
      <xdr:row>28</xdr:row>
      <xdr:rowOff>175260</xdr:rowOff>
    </xdr:from>
    <xdr:to>
      <xdr:col>6</xdr:col>
      <xdr:colOff>365760</xdr:colOff>
      <xdr:row>29</xdr:row>
      <xdr:rowOff>26670</xdr:rowOff>
    </xdr:to>
    <xdr:cxnSp macro="">
      <xdr:nvCxnSpPr>
        <xdr:cNvPr id="26" name="Straight Arrow Connector 25"/>
        <xdr:cNvCxnSpPr/>
      </xdr:nvCxnSpPr>
      <xdr:spPr>
        <a:xfrm>
          <a:off x="3787140" y="7010400"/>
          <a:ext cx="0" cy="2095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350520</xdr:colOff>
      <xdr:row>28</xdr:row>
      <xdr:rowOff>160020</xdr:rowOff>
    </xdr:from>
    <xdr:to>
      <xdr:col>2</xdr:col>
      <xdr:colOff>356832</xdr:colOff>
      <xdr:row>29</xdr:row>
      <xdr:rowOff>43815</xdr:rowOff>
    </xdr:to>
    <xdr:cxnSp macro="">
      <xdr:nvCxnSpPr>
        <xdr:cNvPr id="27" name="Straight Arrow Connector 26"/>
        <xdr:cNvCxnSpPr/>
      </xdr:nvCxnSpPr>
      <xdr:spPr>
        <a:xfrm flipV="1">
          <a:off x="1318260" y="6995160"/>
          <a:ext cx="6312" cy="24193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167640</xdr:colOff>
      <xdr:row>13</xdr:row>
      <xdr:rowOff>38100</xdr:rowOff>
    </xdr:from>
    <xdr:to>
      <xdr:col>6</xdr:col>
      <xdr:colOff>175260</xdr:colOff>
      <xdr:row>17</xdr:row>
      <xdr:rowOff>129540</xdr:rowOff>
    </xdr:to>
    <xdr:cxnSp macro="">
      <xdr:nvCxnSpPr>
        <xdr:cNvPr id="2" name="Straight Arrow Connector 1"/>
        <xdr:cNvCxnSpPr/>
      </xdr:nvCxnSpPr>
      <xdr:spPr>
        <a:xfrm flipH="1">
          <a:off x="434340" y="1356360"/>
          <a:ext cx="7620" cy="108966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541020</xdr:colOff>
      <xdr:row>13</xdr:row>
      <xdr:rowOff>45720</xdr:rowOff>
    </xdr:from>
    <xdr:to>
      <xdr:col>6</xdr:col>
      <xdr:colOff>548640</xdr:colOff>
      <xdr:row>17</xdr:row>
      <xdr:rowOff>114300</xdr:rowOff>
    </xdr:to>
    <xdr:cxnSp macro="">
      <xdr:nvCxnSpPr>
        <xdr:cNvPr id="3" name="Straight Arrow Connector 2"/>
        <xdr:cNvCxnSpPr/>
      </xdr:nvCxnSpPr>
      <xdr:spPr>
        <a:xfrm flipV="1">
          <a:off x="807720" y="1363980"/>
          <a:ext cx="7620" cy="10668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388620</xdr:colOff>
      <xdr:row>13</xdr:row>
      <xdr:rowOff>45720</xdr:rowOff>
    </xdr:from>
    <xdr:to>
      <xdr:col>9</xdr:col>
      <xdr:colOff>396240</xdr:colOff>
      <xdr:row>17</xdr:row>
      <xdr:rowOff>114300</xdr:rowOff>
    </xdr:to>
    <xdr:cxnSp macro="">
      <xdr:nvCxnSpPr>
        <xdr:cNvPr id="4" name="Straight Arrow Connector 3"/>
        <xdr:cNvCxnSpPr/>
      </xdr:nvCxnSpPr>
      <xdr:spPr>
        <a:xfrm flipV="1">
          <a:off x="2354580" y="1363980"/>
          <a:ext cx="7620" cy="10668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12</xdr:row>
      <xdr:rowOff>160020</xdr:rowOff>
    </xdr:from>
    <xdr:to>
      <xdr:col>8</xdr:col>
      <xdr:colOff>762000</xdr:colOff>
      <xdr:row>12</xdr:row>
      <xdr:rowOff>167640</xdr:rowOff>
    </xdr:to>
    <xdr:cxnSp macro="">
      <xdr:nvCxnSpPr>
        <xdr:cNvPr id="5" name="Straight Arrow Connector 4"/>
        <xdr:cNvCxnSpPr/>
      </xdr:nvCxnSpPr>
      <xdr:spPr>
        <a:xfrm flipH="1">
          <a:off x="1066800" y="1211580"/>
          <a:ext cx="891540" cy="762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14</xdr:row>
      <xdr:rowOff>171450</xdr:rowOff>
    </xdr:from>
    <xdr:to>
      <xdr:col>7</xdr:col>
      <xdr:colOff>352425</xdr:colOff>
      <xdr:row>29</xdr:row>
      <xdr:rowOff>57150</xdr:rowOff>
    </xdr:to>
    <xdr:pic>
      <xdr:nvPicPr>
        <xdr:cNvPr id="3" name="Content Placeholder 6" descr="Screenshot-6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838450"/>
          <a:ext cx="3276600" cy="2743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5</xdr:col>
      <xdr:colOff>270510</xdr:colOff>
      <xdr:row>19</xdr:row>
      <xdr:rowOff>61595</xdr:rowOff>
    </xdr:to>
    <xdr:pic>
      <xdr:nvPicPr>
        <xdr:cNvPr id="2" name="Content Placeholder 6" descr="Screenshot-6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86000"/>
          <a:ext cx="2099310" cy="13950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1"/>
  <sheetViews>
    <sheetView tabSelected="1" workbookViewId="0">
      <selection activeCell="H30" sqref="H30"/>
    </sheetView>
  </sheetViews>
  <sheetFormatPr defaultColWidth="9.140625" defaultRowHeight="12.75" x14ac:dyDescent="0.2"/>
  <cols>
    <col min="1" max="1" width="7.7109375" style="4" customWidth="1"/>
    <col min="2" max="2" width="6.42578125" style="4" bestFit="1" customWidth="1"/>
    <col min="3" max="3" width="4.85546875" style="4" bestFit="1" customWidth="1"/>
    <col min="4" max="4" width="85.28515625" style="4" bestFit="1" customWidth="1"/>
    <col min="5" max="5" width="18.28515625" style="4" bestFit="1" customWidth="1"/>
    <col min="6" max="6" width="20" style="4" bestFit="1" customWidth="1"/>
    <col min="7" max="16384" width="9.140625" style="4"/>
  </cols>
  <sheetData>
    <row r="1" spans="1:7" x14ac:dyDescent="0.2">
      <c r="A1" s="3" t="s">
        <v>62</v>
      </c>
      <c r="B1" s="2"/>
    </row>
    <row r="5" spans="1:7" x14ac:dyDescent="0.2">
      <c r="A5" s="5" t="s">
        <v>11</v>
      </c>
      <c r="B5" s="6" t="s">
        <v>8</v>
      </c>
      <c r="C5" s="6" t="s">
        <v>9</v>
      </c>
      <c r="D5" s="6" t="s">
        <v>10</v>
      </c>
      <c r="E5" s="6"/>
      <c r="F5" s="1"/>
    </row>
    <row r="6" spans="1:7" ht="15" x14ac:dyDescent="0.25">
      <c r="A6" s="4" t="s">
        <v>7</v>
      </c>
      <c r="B6" s="7">
        <v>1</v>
      </c>
      <c r="C6" s="7" t="s">
        <v>208</v>
      </c>
      <c r="D6" s="171" t="s">
        <v>198</v>
      </c>
    </row>
    <row r="7" spans="1:7" ht="15" x14ac:dyDescent="0.25">
      <c r="A7" s="4" t="s">
        <v>7</v>
      </c>
      <c r="B7" s="7">
        <v>2</v>
      </c>
      <c r="C7" s="7" t="s">
        <v>208</v>
      </c>
      <c r="D7" s="171" t="s">
        <v>199</v>
      </c>
    </row>
    <row r="8" spans="1:7" ht="15" x14ac:dyDescent="0.25">
      <c r="A8" s="4" t="s">
        <v>7</v>
      </c>
      <c r="B8" s="7">
        <v>3</v>
      </c>
      <c r="C8" s="7" t="s">
        <v>208</v>
      </c>
      <c r="D8" s="171" t="s">
        <v>102</v>
      </c>
    </row>
    <row r="9" spans="1:7" ht="15" x14ac:dyDescent="0.25">
      <c r="A9" s="4" t="s">
        <v>7</v>
      </c>
      <c r="B9" s="7">
        <v>1</v>
      </c>
      <c r="C9" s="7" t="s">
        <v>12</v>
      </c>
      <c r="D9" s="171" t="s">
        <v>138</v>
      </c>
    </row>
    <row r="10" spans="1:7" ht="15" x14ac:dyDescent="0.25">
      <c r="A10" s="4" t="s">
        <v>7</v>
      </c>
      <c r="B10" s="7">
        <v>4</v>
      </c>
      <c r="C10" s="7" t="s">
        <v>12</v>
      </c>
      <c r="D10" s="171" t="s">
        <v>152</v>
      </c>
    </row>
    <row r="11" spans="1:7" ht="15" x14ac:dyDescent="0.25">
      <c r="A11" s="4" t="s">
        <v>7</v>
      </c>
      <c r="B11" s="7">
        <v>5</v>
      </c>
      <c r="C11" s="7" t="s">
        <v>12</v>
      </c>
      <c r="D11" s="171" t="s">
        <v>209</v>
      </c>
    </row>
    <row r="12" spans="1:7" ht="15" x14ac:dyDescent="0.25">
      <c r="A12" s="4" t="s">
        <v>7</v>
      </c>
      <c r="B12" s="7">
        <v>6</v>
      </c>
      <c r="C12" s="7" t="s">
        <v>12</v>
      </c>
      <c r="D12" s="171" t="s">
        <v>170</v>
      </c>
    </row>
    <row r="13" spans="1:7" ht="15" x14ac:dyDescent="0.25">
      <c r="A13" s="4" t="s">
        <v>7</v>
      </c>
      <c r="B13" s="7">
        <v>7</v>
      </c>
      <c r="C13" s="7" t="s">
        <v>12</v>
      </c>
      <c r="D13" s="171" t="s">
        <v>175</v>
      </c>
    </row>
    <row r="14" spans="1:7" ht="15" x14ac:dyDescent="0.25">
      <c r="A14" s="4" t="s">
        <v>7</v>
      </c>
      <c r="B14" s="7">
        <v>8</v>
      </c>
      <c r="C14" s="7" t="s">
        <v>12</v>
      </c>
      <c r="D14" s="171" t="s">
        <v>201</v>
      </c>
    </row>
    <row r="15" spans="1:7" ht="15" x14ac:dyDescent="0.25">
      <c r="A15" s="4" t="s">
        <v>7</v>
      </c>
      <c r="B15" s="7">
        <v>1</v>
      </c>
      <c r="C15" s="7" t="s">
        <v>13</v>
      </c>
      <c r="D15" s="171" t="s">
        <v>64</v>
      </c>
    </row>
    <row r="16" spans="1:7" s="3" customFormat="1" ht="15" x14ac:dyDescent="0.25">
      <c r="A16" s="4" t="s">
        <v>7</v>
      </c>
      <c r="B16" s="7">
        <v>2</v>
      </c>
      <c r="C16" s="7" t="s">
        <v>13</v>
      </c>
      <c r="D16" s="171" t="s">
        <v>66</v>
      </c>
      <c r="E16" s="4"/>
      <c r="F16" s="4"/>
      <c r="G16" s="4"/>
    </row>
    <row r="17" spans="1:4" ht="15" x14ac:dyDescent="0.25">
      <c r="A17" s="4" t="s">
        <v>7</v>
      </c>
      <c r="B17" s="7">
        <v>3</v>
      </c>
      <c r="C17" s="7" t="s">
        <v>13</v>
      </c>
      <c r="D17" s="171" t="s">
        <v>183</v>
      </c>
    </row>
    <row r="18" spans="1:4" ht="15" x14ac:dyDescent="0.25">
      <c r="A18" s="4" t="s">
        <v>7</v>
      </c>
      <c r="B18" s="7">
        <v>4</v>
      </c>
      <c r="C18" s="7" t="s">
        <v>13</v>
      </c>
      <c r="D18" s="171" t="s">
        <v>87</v>
      </c>
    </row>
    <row r="19" spans="1:4" ht="15" x14ac:dyDescent="0.25">
      <c r="A19" s="4" t="s">
        <v>7</v>
      </c>
      <c r="B19" s="7">
        <v>5</v>
      </c>
      <c r="C19" s="7" t="s">
        <v>13</v>
      </c>
      <c r="D19" s="171" t="s">
        <v>193</v>
      </c>
    </row>
    <row r="20" spans="1:4" ht="15" x14ac:dyDescent="0.25">
      <c r="A20" s="4" t="s">
        <v>7</v>
      </c>
      <c r="B20" s="7">
        <v>6</v>
      </c>
      <c r="C20" s="7" t="s">
        <v>13</v>
      </c>
      <c r="D20" s="171" t="s">
        <v>196</v>
      </c>
    </row>
    <row r="21" spans="1:4" ht="15" x14ac:dyDescent="0.25">
      <c r="A21" s="4" t="s">
        <v>7</v>
      </c>
      <c r="B21" s="7">
        <v>7</v>
      </c>
      <c r="C21" s="7" t="s">
        <v>13</v>
      </c>
      <c r="D21" s="171" t="s">
        <v>93</v>
      </c>
    </row>
    <row r="22" spans="1:4" ht="15" x14ac:dyDescent="0.25">
      <c r="A22" s="4" t="s">
        <v>7</v>
      </c>
      <c r="B22" s="7">
        <v>1</v>
      </c>
      <c r="C22" s="7" t="s">
        <v>210</v>
      </c>
      <c r="D22" s="171" t="s">
        <v>20</v>
      </c>
    </row>
    <row r="23" spans="1:4" ht="15" x14ac:dyDescent="0.25">
      <c r="A23" s="4" t="s">
        <v>7</v>
      </c>
      <c r="B23" s="7">
        <v>2</v>
      </c>
      <c r="C23" s="7" t="s">
        <v>210</v>
      </c>
      <c r="D23" s="171" t="s">
        <v>108</v>
      </c>
    </row>
    <row r="24" spans="1:4" ht="15" x14ac:dyDescent="0.25">
      <c r="A24" s="4" t="s">
        <v>7</v>
      </c>
      <c r="B24" s="7">
        <v>3</v>
      </c>
      <c r="C24" s="7" t="s">
        <v>210</v>
      </c>
      <c r="D24" s="171" t="s">
        <v>211</v>
      </c>
    </row>
    <row r="25" spans="1:4" ht="15" x14ac:dyDescent="0.25">
      <c r="A25" s="4" t="s">
        <v>7</v>
      </c>
      <c r="B25" s="7">
        <v>4</v>
      </c>
      <c r="C25" s="7" t="s">
        <v>210</v>
      </c>
      <c r="D25" s="171" t="s">
        <v>55</v>
      </c>
    </row>
    <row r="26" spans="1:4" ht="15" x14ac:dyDescent="0.25">
      <c r="A26" s="4" t="s">
        <v>7</v>
      </c>
      <c r="B26" s="7">
        <v>5</v>
      </c>
      <c r="C26" s="7" t="s">
        <v>210</v>
      </c>
      <c r="D26" s="171" t="s">
        <v>212</v>
      </c>
    </row>
    <row r="27" spans="1:4" x14ac:dyDescent="0.2">
      <c r="B27" s="7"/>
      <c r="C27" s="7"/>
    </row>
    <row r="28" spans="1:4" ht="15" x14ac:dyDescent="0.25">
      <c r="A28" s="4" t="s">
        <v>61</v>
      </c>
      <c r="B28" s="7">
        <v>1</v>
      </c>
      <c r="C28" s="7" t="s">
        <v>12</v>
      </c>
      <c r="D28" s="171" t="s">
        <v>218</v>
      </c>
    </row>
    <row r="29" spans="1:4" ht="15" x14ac:dyDescent="0.25">
      <c r="A29" s="4" t="s">
        <v>61</v>
      </c>
      <c r="B29" s="7">
        <v>1</v>
      </c>
      <c r="C29" s="7" t="s">
        <v>210</v>
      </c>
      <c r="D29" s="171" t="s">
        <v>213</v>
      </c>
    </row>
    <row r="30" spans="1:4" x14ac:dyDescent="0.2">
      <c r="B30" s="7"/>
      <c r="C30" s="7"/>
    </row>
    <row r="31" spans="1:4" x14ac:dyDescent="0.2">
      <c r="B31" s="7"/>
      <c r="C31" s="7"/>
    </row>
  </sheetData>
  <hyperlinks>
    <hyperlink ref="D6" location="'I - 1'!A1" display="'I - 1'!A1"/>
    <hyperlink ref="D7" location="'I - 2'!A1" display="'I - 2'!A1"/>
    <hyperlink ref="D8" location="'I - 3'!A1" display="'I - 3'!A1"/>
    <hyperlink ref="D9" location="'II - 1'!A1" display="'II - 1'!A1"/>
    <hyperlink ref="D10" location="'II - 4'!A1" display="'II - 4'!A1"/>
    <hyperlink ref="D11" location="'II - 5'!A1" display="'II - 5'!A1"/>
    <hyperlink ref="D12" location="'II - 6'!A1" display="'II - 6'!A1"/>
    <hyperlink ref="D13" location="'II - 7'!A1" display="'II - 7'!A1"/>
    <hyperlink ref="D14" location="'II - 8'!A1" display="'II - 8'!A1"/>
    <hyperlink ref="D15" location="'III - 1'!A1" display="'III - 1'!A1"/>
    <hyperlink ref="D17" location="'III - 3'!A1" display="'III - 3'!A1"/>
    <hyperlink ref="D16" location="'III - 2'!A1" display="'III - 2'!A1"/>
    <hyperlink ref="D18" location="'III - 4'!A1" display="'III - 4'!A1"/>
    <hyperlink ref="D20" location="'III - 6'!A1" display="'III - 6'!A1"/>
    <hyperlink ref="D19" location="'III - 5'!A1" display="'III - 5'!A1"/>
    <hyperlink ref="D21" location="'III - 7'!A1" display="'III - 7'!A1"/>
    <hyperlink ref="D22" location="'IV - 1'!A1" display="'IV - 1'!A1"/>
    <hyperlink ref="D23" location="'IV - 2'!A1" display="'IV - 2'!A1"/>
    <hyperlink ref="D24" location="'IV - 3'!A1" display="'IV - 3'!A1"/>
    <hyperlink ref="D25" location="'IV - 4'!A1" display="'IV - 4'!A1"/>
    <hyperlink ref="D26" location="'IV - 5'!A1" display="'IV - 5'!A1"/>
    <hyperlink ref="D28" location="'Tafla II - 1'!A1" display="'Tafla II - 1'!A1"/>
    <hyperlink ref="D29" location="'Tafla IV-1'!A1" display="'Tafla IV-1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0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103"/>
    <col min="2" max="2" width="9" style="103" bestFit="1" customWidth="1"/>
    <col min="3" max="3" width="9.28515625" style="103" bestFit="1" customWidth="1"/>
    <col min="4" max="4" width="12.140625" style="103" customWidth="1"/>
    <col min="5" max="5" width="12" style="103" customWidth="1"/>
    <col min="6" max="16384" width="8.85546875" style="103"/>
  </cols>
  <sheetData>
    <row r="1" spans="1:23" x14ac:dyDescent="0.25">
      <c r="A1" s="101"/>
      <c r="B1" s="102" t="s">
        <v>62</v>
      </c>
    </row>
    <row r="2" spans="1:23" x14ac:dyDescent="0.25">
      <c r="A2" s="101"/>
      <c r="B2" s="102" t="s">
        <v>130</v>
      </c>
    </row>
    <row r="3" spans="1:23" x14ac:dyDescent="0.25">
      <c r="A3" s="101"/>
      <c r="B3" s="104" t="s">
        <v>169</v>
      </c>
    </row>
    <row r="4" spans="1:23" x14ac:dyDescent="0.25">
      <c r="A4" s="105" t="s">
        <v>0</v>
      </c>
      <c r="B4" s="101" t="s">
        <v>175</v>
      </c>
    </row>
    <row r="5" spans="1:23" x14ac:dyDescent="0.25">
      <c r="A5" s="105" t="s">
        <v>1</v>
      </c>
      <c r="B5" s="101"/>
    </row>
    <row r="6" spans="1:23" x14ac:dyDescent="0.25">
      <c r="A6" s="105" t="s">
        <v>2</v>
      </c>
    </row>
    <row r="7" spans="1:23" x14ac:dyDescent="0.25">
      <c r="A7" s="105" t="s">
        <v>3</v>
      </c>
      <c r="B7" s="106" t="s">
        <v>153</v>
      </c>
    </row>
    <row r="8" spans="1:23" x14ac:dyDescent="0.25">
      <c r="A8" s="105" t="s">
        <v>4</v>
      </c>
      <c r="B8" s="101" t="s">
        <v>176</v>
      </c>
    </row>
    <row r="9" spans="1:23" x14ac:dyDescent="0.25">
      <c r="A9" s="105" t="s">
        <v>5</v>
      </c>
      <c r="B9" s="101"/>
    </row>
    <row r="10" spans="1:23" x14ac:dyDescent="0.25">
      <c r="A10" s="110" t="s">
        <v>6</v>
      </c>
      <c r="B10" s="150" t="s">
        <v>172</v>
      </c>
    </row>
    <row r="11" spans="1:23" x14ac:dyDescent="0.2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</row>
    <row r="12" spans="1:23" x14ac:dyDescent="0.25">
      <c r="B12" s="113" t="s">
        <v>84</v>
      </c>
      <c r="C12" s="113" t="s">
        <v>177</v>
      </c>
      <c r="D12" s="113" t="s">
        <v>173</v>
      </c>
      <c r="E12" s="113" t="s">
        <v>174</v>
      </c>
    </row>
    <row r="13" spans="1:23" x14ac:dyDescent="0.25">
      <c r="B13" s="152">
        <v>2016</v>
      </c>
      <c r="C13" s="153">
        <v>42394</v>
      </c>
      <c r="D13" s="130">
        <v>30.918964182866667</v>
      </c>
      <c r="E13" s="130">
        <v>59.535132583866663</v>
      </c>
    </row>
    <row r="14" spans="1:23" x14ac:dyDescent="0.25">
      <c r="B14" s="152"/>
      <c r="C14" s="153">
        <v>42395</v>
      </c>
      <c r="D14" s="130">
        <v>27.634165636066665</v>
      </c>
      <c r="E14" s="130">
        <v>57.635572113333325</v>
      </c>
    </row>
    <row r="15" spans="1:23" x14ac:dyDescent="0.25">
      <c r="B15" s="152"/>
      <c r="C15" s="153">
        <v>42396</v>
      </c>
      <c r="D15" s="130">
        <v>28.982877801800001</v>
      </c>
      <c r="E15" s="130">
        <v>58.300999152999999</v>
      </c>
    </row>
    <row r="16" spans="1:23" x14ac:dyDescent="0.25">
      <c r="B16" s="152"/>
      <c r="C16" s="153">
        <v>42397</v>
      </c>
      <c r="D16" s="130">
        <v>28.118693746799998</v>
      </c>
      <c r="E16" s="130">
        <v>60.19325195446666</v>
      </c>
    </row>
    <row r="17" spans="2:5" x14ac:dyDescent="0.25">
      <c r="B17" s="152"/>
      <c r="C17" s="153">
        <v>42398</v>
      </c>
      <c r="D17" s="130">
        <v>32.87003408146667</v>
      </c>
      <c r="E17" s="130">
        <v>61.2766418884</v>
      </c>
    </row>
    <row r="18" spans="2:5" x14ac:dyDescent="0.25">
      <c r="B18" s="152"/>
      <c r="C18" s="153">
        <v>42401</v>
      </c>
      <c r="D18" s="130">
        <v>35.160443038333334</v>
      </c>
      <c r="E18" s="130">
        <v>63.727392080866665</v>
      </c>
    </row>
    <row r="19" spans="2:5" x14ac:dyDescent="0.25">
      <c r="B19" s="152"/>
      <c r="C19" s="153">
        <v>42402</v>
      </c>
      <c r="D19" s="130">
        <v>36.655037503000003</v>
      </c>
      <c r="E19" s="130">
        <v>67.372313019000003</v>
      </c>
    </row>
    <row r="20" spans="2:5" x14ac:dyDescent="0.25">
      <c r="B20" s="152"/>
      <c r="C20" s="153">
        <v>42403</v>
      </c>
      <c r="D20" s="130">
        <v>38.323334946266669</v>
      </c>
      <c r="E20" s="130">
        <v>68.224073949000001</v>
      </c>
    </row>
    <row r="21" spans="2:5" x14ac:dyDescent="0.25">
      <c r="B21" s="152"/>
      <c r="C21" s="153">
        <v>42404</v>
      </c>
      <c r="D21" s="130">
        <v>39.263011467666665</v>
      </c>
      <c r="E21" s="130">
        <v>68.713934566933332</v>
      </c>
    </row>
    <row r="22" spans="2:5" x14ac:dyDescent="0.25">
      <c r="B22" s="152"/>
      <c r="C22" s="153">
        <v>42405</v>
      </c>
      <c r="D22" s="130">
        <v>42.234065592466671</v>
      </c>
      <c r="E22" s="130">
        <v>66.949840497133337</v>
      </c>
    </row>
    <row r="23" spans="2:5" x14ac:dyDescent="0.25">
      <c r="B23" s="152"/>
      <c r="C23" s="153">
        <v>42408</v>
      </c>
      <c r="D23" s="130">
        <v>39.123299353066663</v>
      </c>
      <c r="E23" s="130">
        <v>67.372858787533332</v>
      </c>
    </row>
    <row r="24" spans="2:5" x14ac:dyDescent="0.25">
      <c r="B24" s="152"/>
      <c r="C24" s="153">
        <v>42409</v>
      </c>
      <c r="D24" s="130">
        <v>38.923029807199995</v>
      </c>
      <c r="E24" s="130">
        <v>68.500817494266656</v>
      </c>
    </row>
    <row r="25" spans="2:5" x14ac:dyDescent="0.25">
      <c r="B25" s="152"/>
      <c r="C25" s="153">
        <v>42410</v>
      </c>
      <c r="D25" s="130">
        <v>38.237074267600001</v>
      </c>
      <c r="E25" s="130">
        <v>70.839681773133336</v>
      </c>
    </row>
    <row r="26" spans="2:5" x14ac:dyDescent="0.25">
      <c r="B26" s="152"/>
      <c r="C26" s="153">
        <v>42411</v>
      </c>
      <c r="D26" s="130">
        <v>37.375734659000003</v>
      </c>
      <c r="E26" s="130">
        <v>73.250057718733345</v>
      </c>
    </row>
    <row r="27" spans="2:5" x14ac:dyDescent="0.25">
      <c r="B27" s="152"/>
      <c r="C27" s="153">
        <v>42412</v>
      </c>
      <c r="D27" s="130">
        <v>37.8787026348</v>
      </c>
      <c r="E27" s="130">
        <v>76.000829577399998</v>
      </c>
    </row>
    <row r="28" spans="2:5" x14ac:dyDescent="0.25">
      <c r="B28" s="152"/>
      <c r="C28" s="153">
        <v>42415</v>
      </c>
      <c r="D28" s="130">
        <v>46.691498199999998</v>
      </c>
      <c r="E28" s="130">
        <v>76.295454036333325</v>
      </c>
    </row>
    <row r="29" spans="2:5" x14ac:dyDescent="0.25">
      <c r="B29" s="152"/>
      <c r="C29" s="153">
        <v>42416</v>
      </c>
      <c r="D29" s="130">
        <v>47.53425433773333</v>
      </c>
      <c r="E29" s="130">
        <v>75.900900394866667</v>
      </c>
    </row>
    <row r="30" spans="2:5" x14ac:dyDescent="0.25">
      <c r="B30" s="152"/>
      <c r="C30" s="153">
        <v>42417</v>
      </c>
      <c r="D30" s="130">
        <v>48.951617323199997</v>
      </c>
      <c r="E30" s="130">
        <v>75.683885744933335</v>
      </c>
    </row>
    <row r="31" spans="2:5" x14ac:dyDescent="0.25">
      <c r="B31" s="152"/>
      <c r="C31" s="153">
        <v>42418</v>
      </c>
      <c r="D31" s="130">
        <v>46.728934468733328</v>
      </c>
      <c r="E31" s="130">
        <v>72.327756450266662</v>
      </c>
    </row>
    <row r="32" spans="2:5" x14ac:dyDescent="0.25">
      <c r="B32" s="152"/>
      <c r="C32" s="153">
        <v>42419</v>
      </c>
      <c r="D32" s="130">
        <v>47.332750357333339</v>
      </c>
      <c r="E32" s="130">
        <v>69.050376490933331</v>
      </c>
    </row>
    <row r="33" spans="2:5" x14ac:dyDescent="0.25">
      <c r="B33" s="152"/>
      <c r="C33" s="153">
        <v>42422</v>
      </c>
      <c r="D33" s="130">
        <v>42.810226249066666</v>
      </c>
      <c r="E33" s="130">
        <v>66.220803748599991</v>
      </c>
    </row>
    <row r="34" spans="2:5" x14ac:dyDescent="0.25">
      <c r="B34" s="152"/>
      <c r="C34" s="153">
        <v>42423</v>
      </c>
      <c r="D34" s="130">
        <v>40.1086546258</v>
      </c>
      <c r="E34" s="130">
        <v>61.973327206999997</v>
      </c>
    </row>
    <row r="35" spans="2:5" x14ac:dyDescent="0.25">
      <c r="B35" s="152"/>
      <c r="C35" s="153">
        <v>42424</v>
      </c>
      <c r="D35" s="130">
        <v>38.968731266666666</v>
      </c>
      <c r="E35" s="130">
        <v>57.936065051199996</v>
      </c>
    </row>
    <row r="36" spans="2:5" x14ac:dyDescent="0.25">
      <c r="B36" s="152"/>
      <c r="C36" s="153">
        <v>42425</v>
      </c>
      <c r="D36" s="130">
        <v>38.265681714533336</v>
      </c>
      <c r="E36" s="130">
        <v>55.505166010733326</v>
      </c>
    </row>
    <row r="37" spans="2:5" x14ac:dyDescent="0.25">
      <c r="B37" s="152"/>
      <c r="C37" s="153">
        <v>42426</v>
      </c>
      <c r="D37" s="130">
        <v>38.106267136599996</v>
      </c>
      <c r="E37" s="130">
        <v>54.291550619066669</v>
      </c>
    </row>
    <row r="38" spans="2:5" x14ac:dyDescent="0.25">
      <c r="B38" s="152"/>
      <c r="C38" s="153">
        <v>42429</v>
      </c>
      <c r="D38" s="130">
        <v>37.107781815466666</v>
      </c>
      <c r="E38" s="130">
        <v>55.311491260333341</v>
      </c>
    </row>
    <row r="39" spans="2:5" x14ac:dyDescent="0.25">
      <c r="B39" s="152"/>
      <c r="C39" s="153">
        <v>42430</v>
      </c>
      <c r="D39" s="130">
        <v>39.82533376673333</v>
      </c>
      <c r="E39" s="130">
        <v>57.484922833866676</v>
      </c>
    </row>
    <row r="40" spans="2:5" x14ac:dyDescent="0.25">
      <c r="B40" s="152"/>
      <c r="C40" s="153">
        <v>42431</v>
      </c>
      <c r="D40" s="130">
        <v>42.24823795013333</v>
      </c>
      <c r="E40" s="130">
        <v>58.449266795533347</v>
      </c>
    </row>
    <row r="41" spans="2:5" x14ac:dyDescent="0.25">
      <c r="B41" s="152"/>
      <c r="C41" s="153">
        <v>42432</v>
      </c>
      <c r="D41" s="130">
        <v>41.214981301266668</v>
      </c>
      <c r="E41" s="130">
        <v>57.410193980266676</v>
      </c>
    </row>
    <row r="42" spans="2:5" x14ac:dyDescent="0.25">
      <c r="B42" s="152"/>
      <c r="C42" s="153">
        <v>42433</v>
      </c>
      <c r="D42" s="130">
        <v>41.193465438066667</v>
      </c>
      <c r="E42" s="130">
        <v>56.179878742866677</v>
      </c>
    </row>
    <row r="43" spans="2:5" x14ac:dyDescent="0.25">
      <c r="B43" s="152"/>
      <c r="C43" s="153">
        <v>42436</v>
      </c>
      <c r="D43" s="130">
        <v>41.067209399533333</v>
      </c>
      <c r="E43" s="130">
        <v>54.574762362666675</v>
      </c>
    </row>
    <row r="44" spans="2:5" x14ac:dyDescent="0.25">
      <c r="B44" s="152"/>
      <c r="C44" s="153">
        <v>42437</v>
      </c>
      <c r="D44" s="130">
        <v>32.929813842066665</v>
      </c>
      <c r="E44" s="130">
        <v>55.537541010333342</v>
      </c>
    </row>
    <row r="45" spans="2:5" x14ac:dyDescent="0.25">
      <c r="B45" s="152"/>
      <c r="C45" s="153">
        <v>42438</v>
      </c>
      <c r="D45" s="130">
        <v>32.524749699266664</v>
      </c>
      <c r="E45" s="130">
        <v>56.592341069733337</v>
      </c>
    </row>
    <row r="46" spans="2:5" x14ac:dyDescent="0.25">
      <c r="B46" s="152"/>
      <c r="C46" s="153">
        <v>42439</v>
      </c>
      <c r="D46" s="130">
        <v>31.9559117238</v>
      </c>
      <c r="E46" s="130">
        <v>57.707246845933334</v>
      </c>
    </row>
    <row r="47" spans="2:5" x14ac:dyDescent="0.25">
      <c r="B47" s="152"/>
      <c r="C47" s="153">
        <v>42440</v>
      </c>
      <c r="D47" s="130">
        <v>32.464567236400001</v>
      </c>
      <c r="E47" s="130">
        <v>58.441941721533333</v>
      </c>
    </row>
    <row r="48" spans="2:5" x14ac:dyDescent="0.25">
      <c r="B48" s="152"/>
      <c r="C48" s="153">
        <v>42443</v>
      </c>
      <c r="D48" s="130">
        <v>31.916049395999998</v>
      </c>
      <c r="E48" s="130">
        <v>59.127962410199991</v>
      </c>
    </row>
    <row r="49" spans="2:5" x14ac:dyDescent="0.25">
      <c r="B49" s="152"/>
      <c r="C49" s="153">
        <v>42444</v>
      </c>
      <c r="D49" s="130">
        <v>36.927444740266672</v>
      </c>
      <c r="E49" s="130">
        <v>57.623852505066665</v>
      </c>
    </row>
    <row r="50" spans="2:5" x14ac:dyDescent="0.25">
      <c r="B50" s="152"/>
      <c r="C50" s="153">
        <v>42445</v>
      </c>
      <c r="D50" s="130">
        <v>37.774483759599995</v>
      </c>
      <c r="E50" s="130">
        <v>57.520130592733338</v>
      </c>
    </row>
    <row r="51" spans="2:5" x14ac:dyDescent="0.25">
      <c r="B51" s="152"/>
      <c r="C51" s="153">
        <v>42446</v>
      </c>
      <c r="D51" s="130">
        <v>37.217346822666663</v>
      </c>
      <c r="E51" s="130">
        <v>57.238536541066658</v>
      </c>
    </row>
    <row r="52" spans="2:5" x14ac:dyDescent="0.25">
      <c r="B52" s="152"/>
      <c r="C52" s="153">
        <v>42447</v>
      </c>
      <c r="D52" s="130">
        <v>36.521763825400001</v>
      </c>
      <c r="E52" s="130">
        <v>57.711935440999994</v>
      </c>
    </row>
    <row r="53" spans="2:5" x14ac:dyDescent="0.25">
      <c r="B53" s="152"/>
      <c r="C53" s="153">
        <v>42450</v>
      </c>
      <c r="D53" s="130">
        <v>36.882005781800004</v>
      </c>
      <c r="E53" s="130">
        <v>57.846003221599993</v>
      </c>
    </row>
    <row r="54" spans="2:5" x14ac:dyDescent="0.25">
      <c r="B54" s="152"/>
      <c r="C54" s="153">
        <v>42451</v>
      </c>
      <c r="D54" s="130">
        <v>34.907041079199999</v>
      </c>
      <c r="E54" s="130">
        <v>58.139826803533332</v>
      </c>
    </row>
    <row r="55" spans="2:5" x14ac:dyDescent="0.25">
      <c r="B55" s="152"/>
      <c r="C55" s="153">
        <v>42452</v>
      </c>
      <c r="D55" s="130">
        <v>33.111293717800002</v>
      </c>
      <c r="E55" s="130">
        <v>57.110798171466662</v>
      </c>
    </row>
    <row r="56" spans="2:5" x14ac:dyDescent="0.25">
      <c r="B56" s="152"/>
      <c r="C56" s="153">
        <v>42458</v>
      </c>
      <c r="D56" s="130">
        <v>31.343009038999998</v>
      </c>
      <c r="E56" s="130">
        <v>56.755099482266672</v>
      </c>
    </row>
    <row r="57" spans="2:5" x14ac:dyDescent="0.25">
      <c r="B57" s="152"/>
      <c r="C57" s="153">
        <v>42459</v>
      </c>
      <c r="D57" s="130">
        <v>32.325422398466664</v>
      </c>
      <c r="E57" s="130">
        <v>57.1117888076</v>
      </c>
    </row>
    <row r="58" spans="2:5" x14ac:dyDescent="0.25">
      <c r="B58" s="152"/>
      <c r="C58" s="153">
        <v>42460</v>
      </c>
      <c r="D58" s="130">
        <v>34.593309250800004</v>
      </c>
      <c r="E58" s="130">
        <v>57.61933208833333</v>
      </c>
    </row>
    <row r="59" spans="2:5" x14ac:dyDescent="0.25">
      <c r="B59" s="152"/>
      <c r="C59" s="153">
        <v>42461</v>
      </c>
      <c r="D59" s="130">
        <v>36.5745173432</v>
      </c>
      <c r="E59" s="130">
        <v>59.527082064133332</v>
      </c>
    </row>
    <row r="60" spans="2:5" x14ac:dyDescent="0.25">
      <c r="B60" s="152"/>
      <c r="C60" s="153">
        <v>42464</v>
      </c>
      <c r="D60" s="130">
        <v>38.375757355933331</v>
      </c>
      <c r="E60" s="130">
        <v>61.906231486533336</v>
      </c>
    </row>
    <row r="61" spans="2:5" x14ac:dyDescent="0.25">
      <c r="B61" s="152"/>
      <c r="C61" s="153">
        <v>42465</v>
      </c>
      <c r="D61" s="130">
        <v>38.741754475400001</v>
      </c>
      <c r="E61" s="130">
        <v>63.298408872333326</v>
      </c>
    </row>
    <row r="62" spans="2:5" x14ac:dyDescent="0.25">
      <c r="B62" s="152"/>
      <c r="C62" s="153">
        <v>42466</v>
      </c>
      <c r="D62" s="130">
        <v>38.661628450533335</v>
      </c>
      <c r="E62" s="130">
        <v>61.627214335066661</v>
      </c>
    </row>
    <row r="63" spans="2:5" x14ac:dyDescent="0.25">
      <c r="B63" s="152"/>
      <c r="C63" s="153">
        <v>42467</v>
      </c>
      <c r="D63" s="130">
        <v>39.153135106999997</v>
      </c>
      <c r="E63" s="130">
        <v>60.648591343133333</v>
      </c>
    </row>
    <row r="64" spans="2:5" x14ac:dyDescent="0.25">
      <c r="B64" s="152"/>
      <c r="C64" s="153">
        <v>42468</v>
      </c>
      <c r="D64" s="130">
        <v>39.721496305866665</v>
      </c>
      <c r="E64" s="130">
        <v>59.781894788333325</v>
      </c>
    </row>
    <row r="65" spans="2:5" x14ac:dyDescent="0.25">
      <c r="B65" s="152"/>
      <c r="C65" s="153">
        <v>42471</v>
      </c>
      <c r="D65" s="130">
        <v>35.453719737933334</v>
      </c>
      <c r="E65" s="130">
        <v>61.398089664266664</v>
      </c>
    </row>
    <row r="66" spans="2:5" x14ac:dyDescent="0.25">
      <c r="B66" s="152"/>
      <c r="C66" s="153">
        <v>42472</v>
      </c>
      <c r="D66" s="130">
        <v>35.210828577666668</v>
      </c>
      <c r="E66" s="130">
        <v>61.67434618333332</v>
      </c>
    </row>
    <row r="67" spans="2:5" x14ac:dyDescent="0.25">
      <c r="B67" s="152"/>
      <c r="C67" s="153">
        <v>42473</v>
      </c>
      <c r="D67" s="130">
        <v>34.724973151866671</v>
      </c>
      <c r="E67" s="130">
        <v>60.865281066533321</v>
      </c>
    </row>
    <row r="68" spans="2:5" x14ac:dyDescent="0.25">
      <c r="B68" s="152"/>
      <c r="C68" s="153">
        <v>42474</v>
      </c>
      <c r="D68" s="130">
        <v>35.270093112800005</v>
      </c>
      <c r="E68" s="130">
        <v>60.245404387866657</v>
      </c>
    </row>
    <row r="69" spans="2:5" x14ac:dyDescent="0.25">
      <c r="B69" s="152"/>
      <c r="C69" s="153">
        <v>42475</v>
      </c>
      <c r="D69" s="130">
        <v>39.666610658066666</v>
      </c>
      <c r="E69" s="130">
        <v>58.286015693599985</v>
      </c>
    </row>
    <row r="70" spans="2:5" x14ac:dyDescent="0.25">
      <c r="B70" s="152"/>
      <c r="C70" s="153">
        <v>42478</v>
      </c>
      <c r="D70" s="130">
        <v>40.01345838226667</v>
      </c>
      <c r="E70" s="130">
        <v>56.270404837933327</v>
      </c>
    </row>
    <row r="71" spans="2:5" x14ac:dyDescent="0.25">
      <c r="B71" s="152"/>
      <c r="C71" s="153">
        <v>42479</v>
      </c>
      <c r="D71" s="130">
        <v>40.272885858133328</v>
      </c>
      <c r="E71" s="130">
        <v>55.479558193199985</v>
      </c>
    </row>
    <row r="72" spans="2:5" x14ac:dyDescent="0.25">
      <c r="B72" s="152"/>
      <c r="C72" s="153">
        <v>42480</v>
      </c>
      <c r="D72" s="130">
        <v>41.281595360933338</v>
      </c>
      <c r="E72" s="130">
        <v>55.190800658666653</v>
      </c>
    </row>
    <row r="73" spans="2:5" x14ac:dyDescent="0.25">
      <c r="B73" s="152"/>
      <c r="C73" s="153">
        <v>42482</v>
      </c>
      <c r="D73" s="130">
        <v>40.714775766466666</v>
      </c>
      <c r="E73" s="130">
        <v>54.120264914000003</v>
      </c>
    </row>
    <row r="74" spans="2:5" x14ac:dyDescent="0.25">
      <c r="B74" s="152"/>
      <c r="C74" s="153">
        <v>42485</v>
      </c>
      <c r="D74" s="130">
        <v>38.442987740199996</v>
      </c>
      <c r="E74" s="130">
        <v>52.849039631466667</v>
      </c>
    </row>
    <row r="75" spans="2:5" x14ac:dyDescent="0.25">
      <c r="B75" s="152"/>
      <c r="C75" s="153">
        <v>42486</v>
      </c>
      <c r="D75" s="130">
        <v>36.176809519733332</v>
      </c>
      <c r="E75" s="130">
        <v>50.215853608466666</v>
      </c>
    </row>
    <row r="76" spans="2:5" x14ac:dyDescent="0.25">
      <c r="B76" s="152"/>
      <c r="C76" s="153">
        <v>42487</v>
      </c>
      <c r="D76" s="130">
        <v>34.436427801000001</v>
      </c>
      <c r="E76" s="130">
        <v>47.296042230600001</v>
      </c>
    </row>
    <row r="77" spans="2:5" x14ac:dyDescent="0.25">
      <c r="B77" s="152"/>
      <c r="C77" s="153">
        <v>42488</v>
      </c>
      <c r="D77" s="130">
        <v>33.039569751800002</v>
      </c>
      <c r="E77" s="130">
        <v>45.618126493799998</v>
      </c>
    </row>
    <row r="78" spans="2:5" x14ac:dyDescent="0.25">
      <c r="B78" s="152"/>
      <c r="C78" s="153">
        <v>42489</v>
      </c>
      <c r="D78" s="130">
        <v>35.477987822933336</v>
      </c>
      <c r="E78" s="130">
        <v>47.006272892199995</v>
      </c>
    </row>
    <row r="79" spans="2:5" x14ac:dyDescent="0.25">
      <c r="B79" s="152"/>
      <c r="C79" s="153">
        <v>42492</v>
      </c>
      <c r="D79" s="130">
        <v>38.273588958133331</v>
      </c>
      <c r="E79" s="130">
        <v>49.921774273066667</v>
      </c>
    </row>
    <row r="80" spans="2:5" x14ac:dyDescent="0.25">
      <c r="B80" s="152"/>
      <c r="C80" s="153">
        <v>42493</v>
      </c>
      <c r="D80" s="130">
        <v>38.273880703133329</v>
      </c>
      <c r="E80" s="130">
        <v>52.606845001599986</v>
      </c>
    </row>
    <row r="81" spans="2:5" x14ac:dyDescent="0.25">
      <c r="B81" s="152"/>
      <c r="C81" s="153">
        <v>42494</v>
      </c>
      <c r="D81" s="130">
        <v>38.109636326333337</v>
      </c>
      <c r="E81" s="130">
        <v>52.705585936533325</v>
      </c>
    </row>
    <row r="82" spans="2:5" x14ac:dyDescent="0.25">
      <c r="B82" s="152"/>
      <c r="C82" s="153">
        <v>42496</v>
      </c>
      <c r="D82" s="130">
        <v>38.3068625334</v>
      </c>
      <c r="E82" s="130">
        <v>52.764469410799997</v>
      </c>
    </row>
    <row r="83" spans="2:5" x14ac:dyDescent="0.25">
      <c r="B83" s="152"/>
      <c r="C83" s="153">
        <v>42499</v>
      </c>
      <c r="D83" s="130">
        <v>38.802673928199994</v>
      </c>
      <c r="E83" s="130">
        <v>53.189005724799998</v>
      </c>
    </row>
    <row r="84" spans="2:5" x14ac:dyDescent="0.25">
      <c r="B84" s="152"/>
      <c r="C84" s="153">
        <v>42500</v>
      </c>
      <c r="D84" s="130">
        <v>39.7295441686</v>
      </c>
      <c r="E84" s="130">
        <v>53.777712637800001</v>
      </c>
    </row>
    <row r="85" spans="2:5" x14ac:dyDescent="0.25">
      <c r="B85" s="152"/>
      <c r="C85" s="153">
        <v>42501</v>
      </c>
      <c r="D85" s="130">
        <v>34.712594981466665</v>
      </c>
      <c r="E85" s="130">
        <v>55.967190488066663</v>
      </c>
    </row>
    <row r="86" spans="2:5" x14ac:dyDescent="0.25">
      <c r="B86" s="152"/>
      <c r="C86" s="153">
        <v>42502</v>
      </c>
      <c r="D86" s="130">
        <v>34.430991892866672</v>
      </c>
      <c r="E86" s="130">
        <v>58.059222022266667</v>
      </c>
    </row>
    <row r="87" spans="2:5" x14ac:dyDescent="0.25">
      <c r="B87" s="152"/>
      <c r="C87" s="153">
        <v>42503</v>
      </c>
      <c r="D87" s="130">
        <v>33.287784045800002</v>
      </c>
      <c r="E87" s="130">
        <v>59.078469039533324</v>
      </c>
    </row>
    <row r="88" spans="2:5" x14ac:dyDescent="0.25">
      <c r="B88" s="152"/>
      <c r="C88" s="153">
        <v>42507</v>
      </c>
      <c r="D88" s="130">
        <v>33.928606209933335</v>
      </c>
      <c r="E88" s="130">
        <v>57.391822433999998</v>
      </c>
    </row>
    <row r="89" spans="2:5" x14ac:dyDescent="0.25">
      <c r="B89" s="152"/>
      <c r="C89" s="153">
        <v>42508</v>
      </c>
      <c r="D89" s="130">
        <v>34.139321245266665</v>
      </c>
      <c r="E89" s="130">
        <v>56.850213364799991</v>
      </c>
    </row>
    <row r="90" spans="2:5" x14ac:dyDescent="0.25">
      <c r="B90" s="152"/>
      <c r="C90" s="153">
        <v>42509</v>
      </c>
      <c r="D90" s="130">
        <v>34.858892605199998</v>
      </c>
      <c r="E90" s="130">
        <v>56.998293897333333</v>
      </c>
    </row>
    <row r="91" spans="2:5" x14ac:dyDescent="0.25">
      <c r="B91" s="152"/>
      <c r="C91" s="153">
        <v>42510</v>
      </c>
      <c r="D91" s="130">
        <v>35.535404319000001</v>
      </c>
      <c r="E91" s="130">
        <v>57.104678293466669</v>
      </c>
    </row>
    <row r="92" spans="2:5" x14ac:dyDescent="0.25">
      <c r="B92" s="152"/>
      <c r="C92" s="153">
        <v>42513</v>
      </c>
      <c r="D92" s="130">
        <v>35.168006002599995</v>
      </c>
      <c r="E92" s="130">
        <v>56.969310787066661</v>
      </c>
    </row>
    <row r="93" spans="2:5" x14ac:dyDescent="0.25">
      <c r="B93" s="152"/>
      <c r="C93" s="153">
        <v>42514</v>
      </c>
      <c r="D93" s="130">
        <v>35.084575330199996</v>
      </c>
      <c r="E93" s="130">
        <v>56.901403643666669</v>
      </c>
    </row>
    <row r="94" spans="2:5" x14ac:dyDescent="0.25">
      <c r="B94" s="152"/>
      <c r="C94" s="153">
        <v>42515</v>
      </c>
      <c r="D94" s="130">
        <v>32.6676201302</v>
      </c>
      <c r="E94" s="130">
        <v>56.997757152799998</v>
      </c>
    </row>
    <row r="95" spans="2:5" x14ac:dyDescent="0.25">
      <c r="B95" s="152"/>
      <c r="C95" s="153">
        <v>42516</v>
      </c>
      <c r="D95" s="130">
        <v>29.331458560133335</v>
      </c>
      <c r="E95" s="130">
        <v>55.236917189933322</v>
      </c>
    </row>
    <row r="96" spans="2:5" x14ac:dyDescent="0.25">
      <c r="B96" s="152"/>
      <c r="C96" s="153">
        <v>42517</v>
      </c>
      <c r="D96" s="130">
        <v>29.554870045333331</v>
      </c>
      <c r="E96" s="130">
        <v>53.221887143600007</v>
      </c>
    </row>
    <row r="97" spans="2:5" x14ac:dyDescent="0.25">
      <c r="B97" s="152"/>
      <c r="C97" s="153">
        <v>42520</v>
      </c>
      <c r="D97" s="130">
        <v>29.109820504333332</v>
      </c>
      <c r="E97" s="130">
        <v>53.349942500000004</v>
      </c>
    </row>
    <row r="98" spans="2:5" x14ac:dyDescent="0.25">
      <c r="B98" s="152"/>
      <c r="C98" s="153">
        <v>42521</v>
      </c>
      <c r="D98" s="130">
        <v>30.296299980266667</v>
      </c>
      <c r="E98" s="130">
        <v>53.71352459260001</v>
      </c>
    </row>
    <row r="99" spans="2:5" x14ac:dyDescent="0.25">
      <c r="B99" s="152"/>
      <c r="C99" s="153">
        <v>42522</v>
      </c>
      <c r="D99" s="130">
        <v>31.910221788266668</v>
      </c>
      <c r="E99" s="130">
        <v>55.729373162533328</v>
      </c>
    </row>
    <row r="100" spans="2:5" x14ac:dyDescent="0.25">
      <c r="B100" s="152"/>
      <c r="C100" s="153">
        <v>42523</v>
      </c>
      <c r="D100" s="130">
        <v>31.805214595533332</v>
      </c>
      <c r="E100" s="130">
        <v>58.276418920199994</v>
      </c>
    </row>
    <row r="101" spans="2:5" x14ac:dyDescent="0.25">
      <c r="B101" s="152"/>
      <c r="C101" s="153">
        <v>42524</v>
      </c>
      <c r="D101" s="130">
        <v>31.561479012066666</v>
      </c>
      <c r="E101" s="130">
        <v>60.587077243200007</v>
      </c>
    </row>
    <row r="102" spans="2:5" x14ac:dyDescent="0.25">
      <c r="B102" s="152"/>
      <c r="C102" s="153">
        <v>42527</v>
      </c>
      <c r="D102" s="130">
        <v>33.396655320666667</v>
      </c>
      <c r="E102" s="130">
        <v>60.812315130466672</v>
      </c>
    </row>
    <row r="103" spans="2:5" x14ac:dyDescent="0.25">
      <c r="B103" s="152"/>
      <c r="C103" s="153">
        <v>42528</v>
      </c>
      <c r="D103" s="130">
        <v>33.772061177799998</v>
      </c>
      <c r="E103" s="130">
        <v>60.998799941533342</v>
      </c>
    </row>
    <row r="104" spans="2:5" x14ac:dyDescent="0.25">
      <c r="B104" s="152"/>
      <c r="C104" s="153">
        <v>42529</v>
      </c>
      <c r="D104" s="130">
        <v>32.202632386200001</v>
      </c>
      <c r="E104" s="130">
        <v>62.593556623266672</v>
      </c>
    </row>
    <row r="105" spans="2:5" x14ac:dyDescent="0.25">
      <c r="B105" s="152"/>
      <c r="C105" s="153">
        <v>42530</v>
      </c>
      <c r="D105" s="130">
        <v>32.431703302599999</v>
      </c>
      <c r="E105" s="130">
        <v>63.496857410333334</v>
      </c>
    </row>
    <row r="106" spans="2:5" x14ac:dyDescent="0.25">
      <c r="B106" s="152"/>
      <c r="C106" s="153">
        <v>42531</v>
      </c>
      <c r="D106" s="130">
        <v>33.600974267333335</v>
      </c>
      <c r="E106" s="130">
        <v>63.68780430546667</v>
      </c>
    </row>
    <row r="107" spans="2:5" x14ac:dyDescent="0.25">
      <c r="B107" s="152"/>
      <c r="C107" s="153">
        <v>42534</v>
      </c>
      <c r="D107" s="130">
        <v>34.374710255333333</v>
      </c>
      <c r="E107" s="130">
        <v>64.576430927600015</v>
      </c>
    </row>
    <row r="108" spans="2:5" x14ac:dyDescent="0.25">
      <c r="B108" s="152"/>
      <c r="C108" s="153">
        <v>42535</v>
      </c>
      <c r="D108" s="130">
        <v>35.107414459266671</v>
      </c>
      <c r="E108" s="130">
        <v>65.515825968866665</v>
      </c>
    </row>
    <row r="109" spans="2:5" x14ac:dyDescent="0.25">
      <c r="B109" s="152"/>
      <c r="C109" s="153">
        <v>42536</v>
      </c>
      <c r="D109" s="130">
        <v>40.065692829666666</v>
      </c>
      <c r="E109" s="130">
        <v>65.143119373866668</v>
      </c>
    </row>
    <row r="110" spans="2:5" x14ac:dyDescent="0.25">
      <c r="B110" s="152"/>
      <c r="C110" s="153">
        <v>42537</v>
      </c>
      <c r="D110" s="130">
        <v>40.4516016898</v>
      </c>
      <c r="E110" s="130">
        <v>64.328650462799999</v>
      </c>
    </row>
    <row r="111" spans="2:5" x14ac:dyDescent="0.25">
      <c r="B111" s="152"/>
      <c r="C111" s="153">
        <v>42541</v>
      </c>
      <c r="D111" s="130">
        <v>41.938966486800005</v>
      </c>
      <c r="E111" s="130">
        <v>64.221087890866656</v>
      </c>
    </row>
    <row r="112" spans="2:5" x14ac:dyDescent="0.25">
      <c r="B112" s="152"/>
      <c r="C112" s="153">
        <v>42542</v>
      </c>
      <c r="D112" s="130">
        <v>41.501668548800005</v>
      </c>
      <c r="E112" s="130">
        <v>64.636273543666661</v>
      </c>
    </row>
    <row r="113" spans="2:5" x14ac:dyDescent="0.25">
      <c r="B113" s="152"/>
      <c r="C113" s="153">
        <v>42543</v>
      </c>
      <c r="D113" s="130">
        <v>41.245275386333333</v>
      </c>
      <c r="E113" s="130">
        <v>65.221114055666661</v>
      </c>
    </row>
    <row r="114" spans="2:5" x14ac:dyDescent="0.25">
      <c r="B114" s="152"/>
      <c r="C114" s="153">
        <v>42544</v>
      </c>
      <c r="D114" s="130">
        <v>39.272304774866669</v>
      </c>
      <c r="E114" s="130">
        <v>65.794988187399994</v>
      </c>
    </row>
    <row r="115" spans="2:5" x14ac:dyDescent="0.25">
      <c r="B115" s="152"/>
      <c r="C115" s="153">
        <v>42545</v>
      </c>
      <c r="D115" s="130">
        <v>37.221292945000002</v>
      </c>
      <c r="E115" s="130">
        <v>64.389920588333325</v>
      </c>
    </row>
    <row r="116" spans="2:5" x14ac:dyDescent="0.25">
      <c r="B116" s="152"/>
      <c r="C116" s="153">
        <v>42548</v>
      </c>
      <c r="D116" s="130">
        <v>36.7985908956</v>
      </c>
      <c r="E116" s="130">
        <v>62.447008887599999</v>
      </c>
    </row>
    <row r="117" spans="2:5" x14ac:dyDescent="0.25">
      <c r="B117" s="152"/>
      <c r="C117" s="153">
        <v>42549</v>
      </c>
      <c r="D117" s="130">
        <v>38.42700511373333</v>
      </c>
      <c r="E117" s="130">
        <v>62.534995553866665</v>
      </c>
    </row>
    <row r="118" spans="2:5" x14ac:dyDescent="0.25">
      <c r="B118" s="152"/>
      <c r="C118" s="153">
        <v>42550</v>
      </c>
      <c r="D118" s="130">
        <v>40.645795776</v>
      </c>
      <c r="E118" s="130">
        <v>62.019706126400003</v>
      </c>
    </row>
    <row r="119" spans="2:5" x14ac:dyDescent="0.25">
      <c r="B119" s="152"/>
      <c r="C119" s="153">
        <v>42551</v>
      </c>
      <c r="D119" s="130">
        <v>42.131204368866669</v>
      </c>
      <c r="E119" s="130">
        <v>61.963971219133335</v>
      </c>
    </row>
    <row r="120" spans="2:5" x14ac:dyDescent="0.25">
      <c r="B120" s="152"/>
      <c r="C120" s="153">
        <v>42552</v>
      </c>
      <c r="D120" s="130">
        <v>44.035381519066668</v>
      </c>
      <c r="E120" s="130">
        <v>65.313084876666665</v>
      </c>
    </row>
    <row r="121" spans="2:5" x14ac:dyDescent="0.25">
      <c r="B121" s="152"/>
      <c r="C121" s="153">
        <v>42555</v>
      </c>
      <c r="D121" s="130">
        <v>45.572022724533333</v>
      </c>
      <c r="E121" s="130">
        <v>68.825424325933326</v>
      </c>
    </row>
    <row r="122" spans="2:5" x14ac:dyDescent="0.25">
      <c r="B122" s="152"/>
      <c r="C122" s="153">
        <v>42556</v>
      </c>
      <c r="D122" s="130">
        <v>44.728184783133329</v>
      </c>
      <c r="E122" s="130">
        <v>72.737618334266671</v>
      </c>
    </row>
    <row r="123" spans="2:5" x14ac:dyDescent="0.25">
      <c r="B123" s="152"/>
      <c r="C123" s="153">
        <v>42557</v>
      </c>
      <c r="D123" s="130">
        <v>43.05987820473333</v>
      </c>
      <c r="E123" s="130">
        <v>71.043715855333332</v>
      </c>
    </row>
    <row r="124" spans="2:5" x14ac:dyDescent="0.25">
      <c r="B124" s="152"/>
      <c r="C124" s="153">
        <v>42558</v>
      </c>
      <c r="D124" s="130">
        <v>42.241945062399999</v>
      </c>
      <c r="E124" s="130">
        <v>69.310395760800006</v>
      </c>
    </row>
    <row r="125" spans="2:5" x14ac:dyDescent="0.25">
      <c r="B125" s="152"/>
      <c r="C125" s="153">
        <v>42559</v>
      </c>
      <c r="D125" s="130">
        <v>38.695936225466667</v>
      </c>
      <c r="E125" s="130">
        <v>68.545023034266677</v>
      </c>
    </row>
    <row r="126" spans="2:5" x14ac:dyDescent="0.25">
      <c r="B126" s="152"/>
      <c r="C126" s="153">
        <v>42562</v>
      </c>
      <c r="D126" s="130">
        <v>38.823230559800002</v>
      </c>
      <c r="E126" s="130">
        <v>68.083707646533341</v>
      </c>
    </row>
    <row r="127" spans="2:5" x14ac:dyDescent="0.25">
      <c r="B127" s="152"/>
      <c r="C127" s="153">
        <v>42563</v>
      </c>
      <c r="D127" s="130">
        <v>37.362679083666663</v>
      </c>
      <c r="E127" s="130">
        <v>67.64712800640001</v>
      </c>
    </row>
    <row r="128" spans="2:5" x14ac:dyDescent="0.25">
      <c r="B128" s="152"/>
      <c r="C128" s="153">
        <v>42564</v>
      </c>
      <c r="D128" s="130">
        <v>37.701800498066667</v>
      </c>
      <c r="E128" s="130">
        <v>67.114035246933355</v>
      </c>
    </row>
    <row r="129" spans="2:5" x14ac:dyDescent="0.25">
      <c r="B129" s="152"/>
      <c r="C129" s="153">
        <v>42565</v>
      </c>
      <c r="D129" s="130">
        <v>37.888755164333332</v>
      </c>
      <c r="E129" s="130">
        <v>66.493585986066677</v>
      </c>
    </row>
    <row r="130" spans="2:5" x14ac:dyDescent="0.25">
      <c r="B130" s="152"/>
      <c r="C130" s="153">
        <v>42566</v>
      </c>
      <c r="D130" s="130">
        <v>40.743480259000002</v>
      </c>
      <c r="E130" s="130">
        <v>63.456303427800009</v>
      </c>
    </row>
    <row r="131" spans="2:5" x14ac:dyDescent="0.25">
      <c r="B131" s="152"/>
      <c r="C131" s="153">
        <v>42569</v>
      </c>
      <c r="D131" s="130">
        <v>40.719042517266672</v>
      </c>
      <c r="E131" s="130">
        <v>60.628553039133344</v>
      </c>
    </row>
    <row r="132" spans="2:5" x14ac:dyDescent="0.25">
      <c r="B132" s="152"/>
      <c r="C132" s="153">
        <v>42570</v>
      </c>
      <c r="D132" s="130">
        <v>40.443829621666666</v>
      </c>
      <c r="E132" s="130">
        <v>58.408420186400008</v>
      </c>
    </row>
    <row r="133" spans="2:5" x14ac:dyDescent="0.25">
      <c r="B133" s="152"/>
      <c r="C133" s="153">
        <v>42571</v>
      </c>
      <c r="D133" s="130">
        <v>39.427561328133329</v>
      </c>
      <c r="E133" s="130">
        <v>55.537163499866665</v>
      </c>
    </row>
    <row r="134" spans="2:5" x14ac:dyDescent="0.25">
      <c r="B134" s="152"/>
      <c r="C134" s="153">
        <v>42572</v>
      </c>
      <c r="D134" s="130">
        <v>35.052910306466664</v>
      </c>
      <c r="E134" s="130">
        <v>55.332195095733326</v>
      </c>
    </row>
    <row r="135" spans="2:5" x14ac:dyDescent="0.25">
      <c r="B135" s="152"/>
      <c r="C135" s="153">
        <v>42573</v>
      </c>
      <c r="D135" s="130">
        <v>33.054164539799999</v>
      </c>
      <c r="E135" s="130">
        <v>54.608652807933325</v>
      </c>
    </row>
    <row r="136" spans="2:5" x14ac:dyDescent="0.25">
      <c r="B136" s="152"/>
      <c r="C136" s="153">
        <v>42576</v>
      </c>
      <c r="D136" s="130">
        <v>30.238685494999999</v>
      </c>
      <c r="E136" s="130">
        <v>51.170563538266656</v>
      </c>
    </row>
    <row r="137" spans="2:5" x14ac:dyDescent="0.25">
      <c r="B137" s="152"/>
      <c r="C137" s="153">
        <v>42577</v>
      </c>
      <c r="D137" s="130">
        <v>28.005226707266665</v>
      </c>
      <c r="E137" s="130">
        <v>47.295745204333336</v>
      </c>
    </row>
    <row r="138" spans="2:5" x14ac:dyDescent="0.25">
      <c r="B138" s="152"/>
      <c r="C138" s="153">
        <v>42578</v>
      </c>
      <c r="D138" s="130">
        <v>26.851695053933334</v>
      </c>
      <c r="E138" s="130">
        <v>43.719998393799997</v>
      </c>
    </row>
    <row r="139" spans="2:5" x14ac:dyDescent="0.25">
      <c r="B139" s="152"/>
      <c r="C139" s="153">
        <v>42579</v>
      </c>
      <c r="D139" s="130">
        <v>27.058031810533333</v>
      </c>
      <c r="E139" s="130">
        <v>45.010781302799991</v>
      </c>
    </row>
    <row r="140" spans="2:5" x14ac:dyDescent="0.25">
      <c r="B140" s="152"/>
      <c r="C140" s="153">
        <v>42580</v>
      </c>
      <c r="D140" s="130">
        <v>28.528551175400001</v>
      </c>
      <c r="E140" s="130">
        <v>46.27542068913332</v>
      </c>
    </row>
    <row r="141" spans="2:5" x14ac:dyDescent="0.25">
      <c r="B141" s="152"/>
      <c r="C141" s="153">
        <v>42584</v>
      </c>
      <c r="D141" s="130">
        <v>32.871197587799998</v>
      </c>
      <c r="E141" s="130">
        <v>50.205749703866658</v>
      </c>
    </row>
    <row r="142" spans="2:5" x14ac:dyDescent="0.25">
      <c r="B142" s="152"/>
      <c r="C142" s="153">
        <v>42585</v>
      </c>
      <c r="D142" s="130">
        <v>32.387815978466669</v>
      </c>
      <c r="E142" s="130">
        <v>53.282251405666671</v>
      </c>
    </row>
    <row r="143" spans="2:5" x14ac:dyDescent="0.25">
      <c r="B143" s="152"/>
      <c r="C143" s="153">
        <v>42586</v>
      </c>
      <c r="D143" s="130">
        <v>34.008515791200004</v>
      </c>
      <c r="E143" s="130">
        <v>54.640331639666663</v>
      </c>
    </row>
    <row r="144" spans="2:5" x14ac:dyDescent="0.25">
      <c r="B144" s="152"/>
      <c r="C144" s="153">
        <v>42587</v>
      </c>
      <c r="D144" s="130">
        <v>36.2174718566</v>
      </c>
      <c r="E144" s="130">
        <v>53.301862291466662</v>
      </c>
    </row>
    <row r="145" spans="2:5" x14ac:dyDescent="0.25">
      <c r="B145" s="152"/>
      <c r="C145" s="153">
        <v>42590</v>
      </c>
      <c r="D145" s="130">
        <v>36.570741589466664</v>
      </c>
      <c r="E145" s="130">
        <v>51.963919762733326</v>
      </c>
    </row>
    <row r="146" spans="2:5" x14ac:dyDescent="0.25">
      <c r="B146" s="152"/>
      <c r="C146" s="153">
        <v>42591</v>
      </c>
      <c r="D146" s="130">
        <v>35.225119797133331</v>
      </c>
      <c r="E146" s="130">
        <v>52.957006346599997</v>
      </c>
    </row>
    <row r="147" spans="2:5" x14ac:dyDescent="0.25">
      <c r="B147" s="152"/>
      <c r="C147" s="153">
        <v>42592</v>
      </c>
      <c r="D147" s="130">
        <v>35.899355506133332</v>
      </c>
      <c r="E147" s="130">
        <v>56.209046085333327</v>
      </c>
    </row>
    <row r="148" spans="2:5" x14ac:dyDescent="0.25">
      <c r="B148" s="152"/>
      <c r="C148" s="153">
        <v>42593</v>
      </c>
      <c r="D148" s="130">
        <v>35.43507352026667</v>
      </c>
      <c r="E148" s="130">
        <v>58.964075547866663</v>
      </c>
    </row>
    <row r="149" spans="2:5" x14ac:dyDescent="0.25">
      <c r="B149" s="152"/>
      <c r="C149" s="153">
        <v>42594</v>
      </c>
      <c r="D149" s="130">
        <v>35.300090335933334</v>
      </c>
      <c r="E149" s="130">
        <v>60.295713522599989</v>
      </c>
    </row>
    <row r="150" spans="2:5" x14ac:dyDescent="0.25">
      <c r="B150" s="152"/>
      <c r="C150" s="153">
        <v>42597</v>
      </c>
      <c r="D150" s="130">
        <v>40.955990784333338</v>
      </c>
      <c r="E150" s="130">
        <v>60.633136813399993</v>
      </c>
    </row>
    <row r="151" spans="2:5" x14ac:dyDescent="0.25">
      <c r="B151" s="152"/>
      <c r="C151" s="153">
        <v>42598</v>
      </c>
      <c r="D151" s="130">
        <v>40.98120495886667</v>
      </c>
      <c r="E151" s="130">
        <v>61.34449851566665</v>
      </c>
    </row>
    <row r="152" spans="2:5" x14ac:dyDescent="0.25">
      <c r="B152" s="152"/>
      <c r="C152" s="153">
        <v>42599</v>
      </c>
      <c r="D152" s="130">
        <v>41.692551689466669</v>
      </c>
      <c r="E152" s="130">
        <v>62.201393116133325</v>
      </c>
    </row>
    <row r="153" spans="2:5" x14ac:dyDescent="0.25">
      <c r="B153" s="152"/>
      <c r="C153" s="153">
        <v>42600</v>
      </c>
      <c r="D153" s="130">
        <v>41.662444228266672</v>
      </c>
      <c r="E153" s="130">
        <v>62.992651309199992</v>
      </c>
    </row>
    <row r="154" spans="2:5" x14ac:dyDescent="0.25">
      <c r="B154" s="152"/>
      <c r="C154" s="153">
        <v>42601</v>
      </c>
      <c r="D154" s="130">
        <v>42.176738482066668</v>
      </c>
      <c r="E154" s="130">
        <v>63.089828324799996</v>
      </c>
    </row>
    <row r="155" spans="2:5" x14ac:dyDescent="0.25">
      <c r="B155" s="152"/>
      <c r="C155" s="153">
        <v>42604</v>
      </c>
      <c r="D155" s="130">
        <v>43.25996133413333</v>
      </c>
      <c r="E155" s="130">
        <v>63.293963527066666</v>
      </c>
    </row>
    <row r="156" spans="2:5" x14ac:dyDescent="0.25">
      <c r="B156" s="152"/>
      <c r="C156" s="153">
        <v>42605</v>
      </c>
      <c r="D156" s="130">
        <v>42.131953482333337</v>
      </c>
      <c r="E156" s="130">
        <v>63.597264247933339</v>
      </c>
    </row>
    <row r="157" spans="2:5" x14ac:dyDescent="0.25">
      <c r="B157" s="152"/>
      <c r="C157" s="153">
        <v>42606</v>
      </c>
      <c r="D157" s="130">
        <v>38.082967780866667</v>
      </c>
      <c r="E157" s="130">
        <v>64.020638761400008</v>
      </c>
    </row>
    <row r="158" spans="2:5" x14ac:dyDescent="0.25">
      <c r="B158" s="152"/>
      <c r="C158" s="153">
        <v>42607</v>
      </c>
      <c r="D158" s="130">
        <v>37.49873788073333</v>
      </c>
      <c r="E158" s="130">
        <v>63.910114739733345</v>
      </c>
    </row>
    <row r="159" spans="2:5" x14ac:dyDescent="0.25">
      <c r="B159" s="152"/>
      <c r="C159" s="153">
        <v>42608</v>
      </c>
      <c r="D159" s="130">
        <v>36.298221907466669</v>
      </c>
      <c r="E159" s="130">
        <v>64.694594261466676</v>
      </c>
    </row>
    <row r="160" spans="2:5" x14ac:dyDescent="0.25">
      <c r="B160" s="152"/>
      <c r="C160" s="153">
        <v>42611</v>
      </c>
      <c r="D160" s="130">
        <v>34.347757886333333</v>
      </c>
      <c r="E160" s="130">
        <v>67.947284241999995</v>
      </c>
    </row>
    <row r="161" spans="2:5" x14ac:dyDescent="0.25">
      <c r="B161" s="152"/>
      <c r="C161" s="153">
        <v>42612</v>
      </c>
      <c r="D161" s="130">
        <v>35.0951739152</v>
      </c>
      <c r="E161" s="130">
        <v>71.447041950000013</v>
      </c>
    </row>
    <row r="162" spans="2:5" x14ac:dyDescent="0.25">
      <c r="B162" s="152"/>
      <c r="C162" s="153">
        <v>42613</v>
      </c>
      <c r="D162" s="130">
        <v>35.586166435333332</v>
      </c>
      <c r="E162" s="130">
        <v>72.046584963333331</v>
      </c>
    </row>
    <row r="163" spans="2:5" x14ac:dyDescent="0.25">
      <c r="B163" s="152"/>
      <c r="C163" s="153">
        <v>42614</v>
      </c>
      <c r="D163" s="130">
        <v>37.410903174400005</v>
      </c>
      <c r="E163" s="130">
        <v>71.764911348799998</v>
      </c>
    </row>
    <row r="164" spans="2:5" x14ac:dyDescent="0.25">
      <c r="B164" s="152"/>
      <c r="C164" s="153">
        <v>42615</v>
      </c>
      <c r="D164" s="130">
        <v>39.506220515933336</v>
      </c>
      <c r="E164" s="130">
        <v>72.235189904266676</v>
      </c>
    </row>
    <row r="165" spans="2:5" x14ac:dyDescent="0.25">
      <c r="B165" s="152"/>
      <c r="C165" s="153">
        <v>42618</v>
      </c>
      <c r="D165" s="130">
        <v>39.339995570666666</v>
      </c>
      <c r="E165" s="130">
        <v>72.458683430866671</v>
      </c>
    </row>
    <row r="166" spans="2:5" x14ac:dyDescent="0.25">
      <c r="B166" s="152"/>
      <c r="C166" s="153">
        <v>42619</v>
      </c>
      <c r="D166" s="130">
        <v>34.543040878333336</v>
      </c>
      <c r="E166" s="130">
        <v>73.926397690599998</v>
      </c>
    </row>
    <row r="167" spans="2:5" x14ac:dyDescent="0.25">
      <c r="B167" s="152"/>
      <c r="C167" s="153">
        <v>42620</v>
      </c>
      <c r="D167" s="130">
        <v>34.768560952400001</v>
      </c>
      <c r="E167" s="130">
        <v>72.478831789533345</v>
      </c>
    </row>
    <row r="168" spans="2:5" x14ac:dyDescent="0.25">
      <c r="B168" s="152"/>
      <c r="C168" s="153">
        <v>42621</v>
      </c>
      <c r="D168" s="130">
        <v>34.746827270066667</v>
      </c>
      <c r="E168" s="130">
        <v>71.094650197666667</v>
      </c>
    </row>
    <row r="169" spans="2:5" x14ac:dyDescent="0.25">
      <c r="B169" s="152"/>
      <c r="C169" s="153">
        <v>42622</v>
      </c>
      <c r="D169" s="130">
        <v>35.405214499533329</v>
      </c>
      <c r="E169" s="130">
        <v>69.634944367933329</v>
      </c>
    </row>
    <row r="170" spans="2:5" x14ac:dyDescent="0.25">
      <c r="B170" s="152"/>
      <c r="C170" s="153">
        <v>42625</v>
      </c>
      <c r="D170" s="130">
        <v>36.599780750999997</v>
      </c>
      <c r="E170" s="130">
        <v>68.405415184399999</v>
      </c>
    </row>
    <row r="171" spans="2:5" x14ac:dyDescent="0.25">
      <c r="B171" s="152"/>
      <c r="C171" s="153">
        <v>42626</v>
      </c>
      <c r="D171" s="130">
        <v>36.635519870400003</v>
      </c>
      <c r="E171" s="130">
        <v>67.155665744066667</v>
      </c>
    </row>
    <row r="172" spans="2:5" x14ac:dyDescent="0.25">
      <c r="B172" s="152"/>
      <c r="C172" s="153">
        <v>42627</v>
      </c>
      <c r="D172" s="130">
        <v>37.324465113466665</v>
      </c>
      <c r="E172" s="130">
        <v>66.116609413733329</v>
      </c>
    </row>
    <row r="173" spans="2:5" x14ac:dyDescent="0.25">
      <c r="B173" s="152"/>
      <c r="C173" s="153">
        <v>42628</v>
      </c>
      <c r="D173" s="130">
        <v>39.094271032400002</v>
      </c>
      <c r="E173" s="130">
        <v>60.316419109399995</v>
      </c>
    </row>
    <row r="174" spans="2:5" x14ac:dyDescent="0.25">
      <c r="B174" s="152"/>
      <c r="C174" s="153">
        <v>42629</v>
      </c>
      <c r="D174" s="130">
        <v>40.079371838</v>
      </c>
      <c r="E174" s="130">
        <v>55.402166721399993</v>
      </c>
    </row>
    <row r="175" spans="2:5" x14ac:dyDescent="0.25">
      <c r="B175" s="152"/>
      <c r="C175" s="153">
        <v>42632</v>
      </c>
      <c r="D175" s="130">
        <v>41.46335225086667</v>
      </c>
      <c r="E175" s="130">
        <v>51.374521937933331</v>
      </c>
    </row>
    <row r="176" spans="2:5" x14ac:dyDescent="0.25">
      <c r="B176" s="152"/>
      <c r="C176" s="153">
        <v>42633</v>
      </c>
      <c r="D176" s="130">
        <v>41.513841360133334</v>
      </c>
      <c r="E176" s="130">
        <v>47.502374453733331</v>
      </c>
    </row>
    <row r="177" spans="2:5" x14ac:dyDescent="0.25">
      <c r="B177" s="152"/>
      <c r="C177" s="153">
        <v>42634</v>
      </c>
      <c r="D177" s="130">
        <v>41.256764303733327</v>
      </c>
      <c r="E177" s="130">
        <v>44.82429598946667</v>
      </c>
    </row>
    <row r="178" spans="2:5" x14ac:dyDescent="0.25">
      <c r="B178" s="152"/>
      <c r="C178" s="153">
        <v>42635</v>
      </c>
      <c r="D178" s="130">
        <v>39.416853094266671</v>
      </c>
      <c r="E178" s="130">
        <v>44.897603227466661</v>
      </c>
    </row>
    <row r="179" spans="2:5" x14ac:dyDescent="0.25">
      <c r="B179" s="152"/>
      <c r="C179" s="153">
        <v>42636</v>
      </c>
      <c r="D179" s="130">
        <v>37.018826694466668</v>
      </c>
      <c r="E179" s="130">
        <v>43.722919433866664</v>
      </c>
    </row>
    <row r="180" spans="2:5" x14ac:dyDescent="0.25">
      <c r="B180" s="152"/>
      <c r="C180" s="153">
        <v>42639</v>
      </c>
      <c r="D180" s="130">
        <v>35.055049836800002</v>
      </c>
      <c r="E180" s="130">
        <v>41.388142221066666</v>
      </c>
    </row>
    <row r="181" spans="2:5" x14ac:dyDescent="0.25">
      <c r="B181" s="152"/>
      <c r="C181" s="153">
        <v>42640</v>
      </c>
      <c r="D181" s="130">
        <v>34.924617167666661</v>
      </c>
      <c r="E181" s="130">
        <v>39.208297947600002</v>
      </c>
    </row>
    <row r="182" spans="2:5" x14ac:dyDescent="0.25">
      <c r="B182" s="152"/>
      <c r="C182" s="153">
        <v>42641</v>
      </c>
      <c r="D182" s="130">
        <v>36.425221691733327</v>
      </c>
      <c r="E182" s="130">
        <v>37.543293282466671</v>
      </c>
    </row>
    <row r="183" spans="2:5" x14ac:dyDescent="0.25">
      <c r="B183" s="152"/>
      <c r="C183" s="153">
        <v>42642</v>
      </c>
      <c r="D183" s="130">
        <v>36.2037055252</v>
      </c>
      <c r="E183" s="130">
        <v>38.79777261426667</v>
      </c>
    </row>
    <row r="184" spans="2:5" x14ac:dyDescent="0.25">
      <c r="B184" s="152"/>
      <c r="C184" s="153">
        <v>42643</v>
      </c>
      <c r="D184" s="130">
        <v>38.996237559733331</v>
      </c>
      <c r="E184" s="130">
        <v>40.013062703133336</v>
      </c>
    </row>
    <row r="185" spans="2:5" x14ac:dyDescent="0.25">
      <c r="B185" s="152"/>
      <c r="C185" s="153">
        <v>42646</v>
      </c>
      <c r="D185" s="130">
        <v>42.797356421333333</v>
      </c>
      <c r="E185" s="130">
        <v>43.261220750199996</v>
      </c>
    </row>
    <row r="186" spans="2:5" x14ac:dyDescent="0.25">
      <c r="B186" s="152"/>
      <c r="C186" s="153">
        <v>42647</v>
      </c>
      <c r="D186" s="130">
        <v>42.231124534599999</v>
      </c>
      <c r="E186" s="130">
        <v>46.247831573333329</v>
      </c>
    </row>
    <row r="187" spans="2:5" x14ac:dyDescent="0.25">
      <c r="B187" s="152"/>
      <c r="C187" s="153">
        <v>42648</v>
      </c>
      <c r="D187" s="130">
        <v>45.129407649466664</v>
      </c>
      <c r="E187" s="130">
        <v>45.442785802066666</v>
      </c>
    </row>
    <row r="188" spans="2:5" x14ac:dyDescent="0.25">
      <c r="B188" s="152"/>
      <c r="C188" s="153">
        <v>42649</v>
      </c>
      <c r="D188" s="130">
        <v>45.048399264466667</v>
      </c>
      <c r="E188" s="130">
        <v>44.492175217666677</v>
      </c>
    </row>
    <row r="189" spans="2:5" x14ac:dyDescent="0.25">
      <c r="B189" s="152"/>
      <c r="C189" s="153">
        <v>42650</v>
      </c>
      <c r="D189" s="130">
        <v>43.120151516</v>
      </c>
      <c r="E189" s="130">
        <v>45.77815471313334</v>
      </c>
    </row>
    <row r="190" spans="2:5" x14ac:dyDescent="0.25">
      <c r="B190" s="152"/>
      <c r="C190" s="153">
        <v>42653</v>
      </c>
      <c r="D190" s="130">
        <v>43.057404071133334</v>
      </c>
      <c r="E190" s="130">
        <v>47.367364929333341</v>
      </c>
    </row>
    <row r="191" spans="2:5" x14ac:dyDescent="0.25">
      <c r="B191" s="152"/>
      <c r="C191" s="153">
        <v>42654</v>
      </c>
      <c r="D191" s="130">
        <v>41.485064304133331</v>
      </c>
      <c r="E191" s="130">
        <v>48.401253465533344</v>
      </c>
    </row>
    <row r="192" spans="2:5" x14ac:dyDescent="0.25">
      <c r="B192" s="152"/>
      <c r="C192" s="153">
        <v>42655</v>
      </c>
      <c r="D192" s="130">
        <v>41.463885566333339</v>
      </c>
      <c r="E192" s="130">
        <v>50.444852534533339</v>
      </c>
    </row>
    <row r="193" spans="2:5" x14ac:dyDescent="0.25">
      <c r="B193" s="152"/>
      <c r="C193" s="153">
        <v>42656</v>
      </c>
      <c r="D193" s="130">
        <v>43.409400840666663</v>
      </c>
      <c r="E193" s="130">
        <v>51.953932892133345</v>
      </c>
    </row>
    <row r="194" spans="2:5" x14ac:dyDescent="0.25">
      <c r="B194" s="152"/>
      <c r="C194" s="153">
        <v>42657</v>
      </c>
      <c r="D194" s="130">
        <v>44.032824910066665</v>
      </c>
      <c r="E194" s="130">
        <v>53.456682067266669</v>
      </c>
    </row>
    <row r="195" spans="2:5" x14ac:dyDescent="0.25">
      <c r="B195" s="152"/>
      <c r="C195" s="153">
        <v>42660</v>
      </c>
      <c r="D195" s="130">
        <v>50.035101461866667</v>
      </c>
      <c r="E195" s="130">
        <v>54.244857684933336</v>
      </c>
    </row>
    <row r="196" spans="2:5" x14ac:dyDescent="0.25">
      <c r="B196" s="152"/>
      <c r="C196" s="153">
        <v>42661</v>
      </c>
      <c r="D196" s="130">
        <v>50.389068548333334</v>
      </c>
      <c r="E196" s="130">
        <v>55.157824169133328</v>
      </c>
    </row>
    <row r="197" spans="2:5" x14ac:dyDescent="0.25">
      <c r="B197" s="152"/>
      <c r="C197" s="153">
        <v>42662</v>
      </c>
      <c r="D197" s="130">
        <v>50.917729572466669</v>
      </c>
      <c r="E197" s="130">
        <v>55.399296530999997</v>
      </c>
    </row>
    <row r="198" spans="2:5" x14ac:dyDescent="0.25">
      <c r="B198" s="152"/>
      <c r="C198" s="153">
        <v>42663</v>
      </c>
      <c r="D198" s="130">
        <v>49.383381398466668</v>
      </c>
      <c r="E198" s="130">
        <v>54.899428738933338</v>
      </c>
    </row>
    <row r="199" spans="2:5" x14ac:dyDescent="0.25">
      <c r="B199" s="152"/>
      <c r="C199" s="153">
        <v>42664</v>
      </c>
      <c r="D199" s="130">
        <v>49.553549369466666</v>
      </c>
      <c r="E199" s="130">
        <v>54.578867906200003</v>
      </c>
    </row>
    <row r="200" spans="2:5" x14ac:dyDescent="0.25">
      <c r="B200" s="152"/>
      <c r="C200" s="153">
        <v>42667</v>
      </c>
      <c r="D200" s="130">
        <v>46.750770230466664</v>
      </c>
      <c r="E200" s="130">
        <v>54.32439226933333</v>
      </c>
    </row>
    <row r="201" spans="2:5" x14ac:dyDescent="0.25">
      <c r="B201" s="152"/>
      <c r="C201" s="153">
        <v>42668</v>
      </c>
      <c r="D201" s="130">
        <v>43.087887913533336</v>
      </c>
      <c r="E201" s="130">
        <v>52.118242630666664</v>
      </c>
    </row>
    <row r="202" spans="2:5" x14ac:dyDescent="0.25">
      <c r="B202" s="152"/>
      <c r="C202" s="153">
        <v>42669</v>
      </c>
      <c r="D202" s="130">
        <v>43.127717394466664</v>
      </c>
      <c r="E202" s="130">
        <v>48.856269678266663</v>
      </c>
    </row>
    <row r="203" spans="2:5" x14ac:dyDescent="0.25">
      <c r="B203" s="152"/>
      <c r="C203" s="153">
        <v>42670</v>
      </c>
      <c r="D203" s="130">
        <v>39.305359287533335</v>
      </c>
      <c r="E203" s="130">
        <v>49.393088120399995</v>
      </c>
    </row>
    <row r="204" spans="2:5" x14ac:dyDescent="0.25">
      <c r="B204" s="152"/>
      <c r="C204" s="153">
        <v>42671</v>
      </c>
      <c r="D204" s="130">
        <v>39.527679445466667</v>
      </c>
      <c r="E204" s="130">
        <v>49.835639847933322</v>
      </c>
    </row>
    <row r="205" spans="2:5" x14ac:dyDescent="0.25">
      <c r="B205" s="152"/>
      <c r="C205" s="153">
        <v>42674</v>
      </c>
      <c r="D205" s="130">
        <v>41.365298025866672</v>
      </c>
      <c r="E205" s="130">
        <v>50.423599075799991</v>
      </c>
    </row>
    <row r="206" spans="2:5" x14ac:dyDescent="0.25">
      <c r="B206" s="152"/>
      <c r="C206" s="153">
        <v>42675</v>
      </c>
      <c r="D206" s="130">
        <v>44.640900676199998</v>
      </c>
      <c r="E206" s="130">
        <v>53.611847724333316</v>
      </c>
    </row>
    <row r="207" spans="2:5" x14ac:dyDescent="0.25">
      <c r="B207" s="152"/>
      <c r="C207" s="153">
        <v>42676</v>
      </c>
      <c r="D207" s="130">
        <v>46.614096307266671</v>
      </c>
      <c r="E207" s="130">
        <v>55.00485209773332</v>
      </c>
    </row>
    <row r="208" spans="2:5" x14ac:dyDescent="0.25">
      <c r="B208" s="152"/>
      <c r="C208" s="153">
        <v>42677</v>
      </c>
      <c r="D208" s="130">
        <v>46.071321219600001</v>
      </c>
      <c r="E208" s="130">
        <v>55.47161835499999</v>
      </c>
    </row>
    <row r="209" spans="2:5" x14ac:dyDescent="0.25">
      <c r="B209" s="152"/>
      <c r="C209" s="153">
        <v>42678</v>
      </c>
      <c r="D209" s="130">
        <v>43.903890283466666</v>
      </c>
      <c r="E209" s="130">
        <v>54.896796799933327</v>
      </c>
    </row>
    <row r="210" spans="2:5" x14ac:dyDescent="0.25">
      <c r="B210" s="152"/>
      <c r="C210" s="153">
        <v>42681</v>
      </c>
      <c r="D210" s="130">
        <v>44.120838149133334</v>
      </c>
      <c r="E210" s="130">
        <v>54.243897586666662</v>
      </c>
    </row>
    <row r="211" spans="2:5" x14ac:dyDescent="0.25">
      <c r="B211" s="152"/>
      <c r="C211" s="153">
        <v>42682</v>
      </c>
      <c r="D211" s="130">
        <v>38.046087478333334</v>
      </c>
      <c r="E211" s="130">
        <v>54.344067990133333</v>
      </c>
    </row>
    <row r="212" spans="2:5" x14ac:dyDescent="0.25">
      <c r="B212" s="152"/>
      <c r="C212" s="153">
        <v>42683</v>
      </c>
      <c r="D212" s="130">
        <v>37.701454964533333</v>
      </c>
      <c r="E212" s="130">
        <v>54.049786653133339</v>
      </c>
    </row>
    <row r="213" spans="2:5" x14ac:dyDescent="0.25">
      <c r="B213" s="152"/>
      <c r="C213" s="153">
        <v>42684</v>
      </c>
      <c r="D213" s="130">
        <v>38.009783157400001</v>
      </c>
      <c r="E213" s="130">
        <v>54.798593063799999</v>
      </c>
    </row>
    <row r="214" spans="2:5" x14ac:dyDescent="0.25">
      <c r="B214" s="152"/>
      <c r="C214" s="153">
        <v>42685</v>
      </c>
      <c r="D214" s="130">
        <v>37.395352953533333</v>
      </c>
      <c r="E214" s="130">
        <v>55.595668237333328</v>
      </c>
    </row>
    <row r="215" spans="2:5" x14ac:dyDescent="0.25">
      <c r="B215" s="152"/>
      <c r="C215" s="153">
        <v>42688</v>
      </c>
      <c r="D215" s="130">
        <v>38.274616430066665</v>
      </c>
      <c r="E215" s="130">
        <v>56.061178522999988</v>
      </c>
    </row>
    <row r="216" spans="2:5" x14ac:dyDescent="0.25">
      <c r="B216" s="152"/>
      <c r="C216" s="153">
        <v>42689</v>
      </c>
      <c r="D216" s="130">
        <v>40.956053459400003</v>
      </c>
      <c r="E216" s="130">
        <v>53.900636171733325</v>
      </c>
    </row>
    <row r="217" spans="2:5" x14ac:dyDescent="0.25">
      <c r="B217" s="152"/>
      <c r="C217" s="153">
        <v>42690</v>
      </c>
      <c r="D217" s="130">
        <v>41.256966185133329</v>
      </c>
      <c r="E217" s="130">
        <v>52.116810573666655</v>
      </c>
    </row>
    <row r="218" spans="2:5" x14ac:dyDescent="0.25">
      <c r="B218" s="152"/>
      <c r="C218" s="153">
        <v>42691</v>
      </c>
      <c r="D218" s="130">
        <v>41.941297087400002</v>
      </c>
      <c r="E218" s="130">
        <v>52.727175210866655</v>
      </c>
    </row>
    <row r="219" spans="2:5" x14ac:dyDescent="0.25">
      <c r="B219" s="152"/>
      <c r="C219" s="153">
        <v>42692</v>
      </c>
      <c r="D219" s="130">
        <v>42.292343105133334</v>
      </c>
      <c r="E219" s="130">
        <v>53.344548593333322</v>
      </c>
    </row>
    <row r="220" spans="2:5" x14ac:dyDescent="0.25">
      <c r="B220" s="152"/>
      <c r="C220" s="153">
        <v>42695</v>
      </c>
      <c r="D220" s="130">
        <v>41.786351974533332</v>
      </c>
      <c r="E220" s="130">
        <v>53.922149394266654</v>
      </c>
    </row>
    <row r="221" spans="2:5" x14ac:dyDescent="0.25">
      <c r="B221" s="152"/>
      <c r="C221" s="153">
        <v>42696</v>
      </c>
      <c r="D221" s="130">
        <v>39.250065909333337</v>
      </c>
      <c r="E221" s="130">
        <v>54.089995448666656</v>
      </c>
    </row>
    <row r="222" spans="2:5" x14ac:dyDescent="0.25">
      <c r="B222" s="152"/>
      <c r="C222" s="153">
        <v>42697</v>
      </c>
      <c r="D222" s="130">
        <v>36.162138943999999</v>
      </c>
      <c r="E222" s="130">
        <v>51.702396869266657</v>
      </c>
    </row>
    <row r="223" spans="2:5" x14ac:dyDescent="0.25">
      <c r="B223" s="152"/>
      <c r="C223" s="153">
        <v>42698</v>
      </c>
      <c r="D223" s="130">
        <v>33.877278566333331</v>
      </c>
      <c r="E223" s="130">
        <v>50.804023633133326</v>
      </c>
    </row>
    <row r="224" spans="2:5" x14ac:dyDescent="0.25">
      <c r="B224" s="152"/>
      <c r="C224" s="153">
        <v>42699</v>
      </c>
      <c r="D224" s="130">
        <v>33.946713644200003</v>
      </c>
      <c r="E224" s="130">
        <v>49.726543184066664</v>
      </c>
    </row>
    <row r="225" spans="2:5" x14ac:dyDescent="0.25">
      <c r="B225" s="152"/>
      <c r="C225" s="153">
        <v>42702</v>
      </c>
      <c r="D225" s="130">
        <v>33.402339480533335</v>
      </c>
      <c r="E225" s="130">
        <v>49.174559814666658</v>
      </c>
    </row>
    <row r="226" spans="2:5" x14ac:dyDescent="0.25">
      <c r="B226" s="152"/>
      <c r="C226" s="153">
        <v>42703</v>
      </c>
      <c r="D226" s="130">
        <v>32.920244836133335</v>
      </c>
      <c r="E226" s="130">
        <v>48.607950805400002</v>
      </c>
    </row>
    <row r="227" spans="2:5" x14ac:dyDescent="0.25">
      <c r="B227" s="152"/>
      <c r="C227" s="153">
        <v>42704</v>
      </c>
      <c r="D227" s="130">
        <v>34.815010750666666</v>
      </c>
      <c r="E227" s="130">
        <v>48.571832138600001</v>
      </c>
    </row>
    <row r="228" spans="2:5" x14ac:dyDescent="0.25">
      <c r="B228" s="152"/>
      <c r="C228" s="153">
        <v>42705</v>
      </c>
      <c r="D228" s="130">
        <v>37.191436884066668</v>
      </c>
      <c r="E228" s="130">
        <v>50.116323026266663</v>
      </c>
    </row>
    <row r="229" spans="2:5" x14ac:dyDescent="0.25">
      <c r="B229" s="152"/>
      <c r="C229" s="153">
        <v>42706</v>
      </c>
      <c r="D229" s="130">
        <v>38.168929974266668</v>
      </c>
      <c r="E229" s="130">
        <v>51.705681670199994</v>
      </c>
    </row>
    <row r="230" spans="2:5" x14ac:dyDescent="0.25">
      <c r="B230" s="152"/>
      <c r="C230" s="153">
        <v>42709</v>
      </c>
      <c r="D230" s="130">
        <v>40.683398530133331</v>
      </c>
      <c r="E230" s="130">
        <v>50.801382516600007</v>
      </c>
    </row>
    <row r="231" spans="2:5" x14ac:dyDescent="0.25">
      <c r="B231" s="152"/>
      <c r="C231" s="153">
        <v>42710</v>
      </c>
      <c r="D231" s="130">
        <v>40.443625791400002</v>
      </c>
      <c r="E231" s="130">
        <v>49.606038037733335</v>
      </c>
    </row>
    <row r="232" spans="2:5" x14ac:dyDescent="0.25">
      <c r="B232" s="152"/>
      <c r="C232" s="153">
        <v>42711</v>
      </c>
      <c r="D232" s="130">
        <v>38.259882926066666</v>
      </c>
      <c r="E232" s="130">
        <v>50.625950546799999</v>
      </c>
    </row>
    <row r="233" spans="2:5" x14ac:dyDescent="0.25">
      <c r="B233" s="152"/>
      <c r="C233" s="153">
        <v>42712</v>
      </c>
      <c r="D233" s="130">
        <v>37.522015702400004</v>
      </c>
      <c r="E233" s="130">
        <v>51.147219378133329</v>
      </c>
    </row>
    <row r="234" spans="2:5" x14ac:dyDescent="0.25">
      <c r="B234" s="152"/>
      <c r="C234" s="153">
        <v>42713</v>
      </c>
      <c r="D234" s="130">
        <v>36.234073819266669</v>
      </c>
      <c r="E234" s="130">
        <v>50.742835438799993</v>
      </c>
    </row>
    <row r="235" spans="2:5" x14ac:dyDescent="0.25">
      <c r="B235" s="152"/>
      <c r="C235" s="153">
        <v>42716</v>
      </c>
      <c r="D235" s="130">
        <v>37.792551983000003</v>
      </c>
      <c r="E235" s="130">
        <v>49.868639269533332</v>
      </c>
    </row>
    <row r="236" spans="2:5" x14ac:dyDescent="0.25">
      <c r="B236" s="152"/>
      <c r="C236" s="153">
        <v>42717</v>
      </c>
      <c r="D236" s="130">
        <v>37.507136004199999</v>
      </c>
      <c r="E236" s="130">
        <v>49.005028869333337</v>
      </c>
    </row>
    <row r="237" spans="2:5" x14ac:dyDescent="0.25">
      <c r="B237" s="152"/>
      <c r="C237" s="153">
        <v>42718</v>
      </c>
      <c r="D237" s="130">
        <v>38.027849579600002</v>
      </c>
      <c r="E237" s="130">
        <v>49.489905622800009</v>
      </c>
    </row>
    <row r="238" spans="2:5" x14ac:dyDescent="0.25">
      <c r="B238" s="152"/>
      <c r="C238" s="153">
        <v>42719</v>
      </c>
      <c r="D238" s="130">
        <v>43.337310385666662</v>
      </c>
      <c r="E238" s="130">
        <v>48.998238661400009</v>
      </c>
    </row>
    <row r="239" spans="2:5" x14ac:dyDescent="0.25">
      <c r="B239" s="152"/>
      <c r="C239" s="153">
        <v>42720</v>
      </c>
      <c r="D239" s="130">
        <v>44.825161324933333</v>
      </c>
      <c r="E239" s="130">
        <v>48.44866771280001</v>
      </c>
    </row>
    <row r="240" spans="2:5" x14ac:dyDescent="0.25">
      <c r="B240" s="152"/>
      <c r="C240" s="153">
        <v>42723</v>
      </c>
      <c r="D240" s="130">
        <v>46.743121917000003</v>
      </c>
      <c r="E240" s="130">
        <v>48.872726099466675</v>
      </c>
    </row>
    <row r="241" spans="2:5" x14ac:dyDescent="0.25">
      <c r="B241" s="152"/>
      <c r="C241" s="153">
        <v>42724</v>
      </c>
      <c r="D241" s="130">
        <v>47.851830787866668</v>
      </c>
      <c r="E241" s="130">
        <v>49.074494013866669</v>
      </c>
    </row>
    <row r="242" spans="2:5" x14ac:dyDescent="0.25">
      <c r="B242" s="152"/>
      <c r="C242" s="153">
        <v>42725</v>
      </c>
      <c r="D242" s="130">
        <v>50.289167397066663</v>
      </c>
      <c r="E242" s="130">
        <v>51.363618053199993</v>
      </c>
    </row>
    <row r="243" spans="2:5" x14ac:dyDescent="0.25">
      <c r="B243" s="152"/>
      <c r="C243" s="153">
        <v>42726</v>
      </c>
      <c r="D243" s="130">
        <v>48.851114746533334</v>
      </c>
      <c r="E243" s="130">
        <v>52.95031710753333</v>
      </c>
    </row>
    <row r="244" spans="2:5" x14ac:dyDescent="0.25">
      <c r="B244" s="152"/>
      <c r="C244" s="153">
        <v>42727</v>
      </c>
      <c r="D244" s="130">
        <v>47.350817415800002</v>
      </c>
      <c r="E244" s="130">
        <v>53.507840324866656</v>
      </c>
    </row>
    <row r="245" spans="2:5" x14ac:dyDescent="0.25">
      <c r="B245" s="152"/>
      <c r="C245" s="153">
        <v>42731</v>
      </c>
      <c r="D245" s="130">
        <v>46.260598672199997</v>
      </c>
      <c r="E245" s="130">
        <v>53.596357296533327</v>
      </c>
    </row>
    <row r="246" spans="2:5" x14ac:dyDescent="0.25">
      <c r="B246" s="152"/>
      <c r="C246" s="153">
        <v>42732</v>
      </c>
      <c r="D246" s="130">
        <v>46.323363669400003</v>
      </c>
      <c r="E246" s="130">
        <v>54.058273679866652</v>
      </c>
    </row>
    <row r="247" spans="2:5" x14ac:dyDescent="0.25">
      <c r="B247" s="152"/>
      <c r="C247" s="153">
        <v>42733</v>
      </c>
      <c r="D247" s="130">
        <v>46.572479234733329</v>
      </c>
      <c r="E247" s="130">
        <v>54.858782339333324</v>
      </c>
    </row>
    <row r="248" spans="2:5" x14ac:dyDescent="0.25">
      <c r="B248" s="152"/>
      <c r="C248" s="153">
        <v>42734</v>
      </c>
      <c r="D248" s="130">
        <v>51.623138794199996</v>
      </c>
      <c r="E248" s="130">
        <v>55.495937717333327</v>
      </c>
    </row>
    <row r="249" spans="2:5" x14ac:dyDescent="0.25">
      <c r="B249" s="152">
        <v>2017</v>
      </c>
      <c r="C249" s="153">
        <v>42737</v>
      </c>
      <c r="D249" s="130">
        <v>55.561225838933332</v>
      </c>
      <c r="E249" s="130">
        <v>57.870851001866662</v>
      </c>
    </row>
    <row r="250" spans="2:5" x14ac:dyDescent="0.25">
      <c r="B250" s="152"/>
      <c r="C250" s="153">
        <v>42738</v>
      </c>
      <c r="D250" s="130">
        <v>55.600226704800001</v>
      </c>
      <c r="E250" s="130">
        <v>59.964461548066659</v>
      </c>
    </row>
    <row r="251" spans="2:5" x14ac:dyDescent="0.25">
      <c r="B251" s="152"/>
      <c r="C251" s="153">
        <v>42739</v>
      </c>
      <c r="D251" s="130">
        <v>53.909437370733329</v>
      </c>
      <c r="E251" s="130">
        <v>60.488693949333332</v>
      </c>
    </row>
    <row r="252" spans="2:5" x14ac:dyDescent="0.25">
      <c r="B252" s="152"/>
      <c r="C252" s="153">
        <v>42740</v>
      </c>
      <c r="D252" s="130">
        <v>53.740993992</v>
      </c>
      <c r="E252" s="130">
        <v>60.913425136866664</v>
      </c>
    </row>
    <row r="253" spans="2:5" x14ac:dyDescent="0.25">
      <c r="B253" s="152"/>
      <c r="C253" s="153">
        <v>42741</v>
      </c>
      <c r="D253" s="130">
        <v>53.347541382800003</v>
      </c>
      <c r="E253" s="130">
        <v>60.583329904399996</v>
      </c>
    </row>
    <row r="254" spans="2:5" x14ac:dyDescent="0.25">
      <c r="B254" s="152"/>
      <c r="C254" s="153">
        <v>42744</v>
      </c>
      <c r="D254" s="130">
        <v>46.835851858666665</v>
      </c>
      <c r="E254" s="130">
        <v>61.060639807266661</v>
      </c>
    </row>
    <row r="255" spans="2:5" x14ac:dyDescent="0.25">
      <c r="B255" s="152"/>
      <c r="C255" s="153">
        <v>42745</v>
      </c>
      <c r="D255" s="130">
        <v>45.968226580133333</v>
      </c>
      <c r="E255" s="130">
        <v>61.951783711733334</v>
      </c>
    </row>
    <row r="256" spans="2:5" x14ac:dyDescent="0.25">
      <c r="B256" s="152"/>
      <c r="C256" s="153">
        <v>42746</v>
      </c>
      <c r="D256" s="130">
        <v>43.75855318313333</v>
      </c>
      <c r="E256" s="130">
        <v>62.025400729600001</v>
      </c>
    </row>
    <row r="257" spans="2:5" x14ac:dyDescent="0.25">
      <c r="B257" s="152"/>
      <c r="C257" s="153">
        <v>42747</v>
      </c>
      <c r="D257" s="130">
        <v>42.25129982513333</v>
      </c>
      <c r="E257" s="130">
        <v>62.077231909200002</v>
      </c>
    </row>
    <row r="258" spans="2:5" x14ac:dyDescent="0.25">
      <c r="B258" s="152"/>
      <c r="C258" s="153">
        <v>42748</v>
      </c>
      <c r="D258" s="130">
        <v>40.383015789199995</v>
      </c>
      <c r="E258" s="130">
        <v>60.11279874953334</v>
      </c>
    </row>
    <row r="259" spans="2:5" x14ac:dyDescent="0.25">
      <c r="B259" s="152"/>
      <c r="C259" s="153">
        <v>42751</v>
      </c>
      <c r="D259" s="130">
        <v>42.824560429199998</v>
      </c>
      <c r="E259" s="130">
        <v>55.826280697933342</v>
      </c>
    </row>
    <row r="260" spans="2:5" x14ac:dyDescent="0.25">
      <c r="B260" s="152"/>
      <c r="C260" s="153">
        <v>42752</v>
      </c>
      <c r="D260" s="130">
        <v>41.973689451933332</v>
      </c>
      <c r="E260" s="130">
        <v>51.070053463933341</v>
      </c>
    </row>
    <row r="261" spans="2:5" x14ac:dyDescent="0.25">
      <c r="B261" s="152"/>
      <c r="C261" s="153">
        <v>42753</v>
      </c>
      <c r="D261" s="130">
        <v>43.252324754199996</v>
      </c>
      <c r="E261" s="130">
        <v>47.703142304200007</v>
      </c>
    </row>
    <row r="262" spans="2:5" x14ac:dyDescent="0.25">
      <c r="B262" s="152"/>
      <c r="C262" s="153">
        <v>42754</v>
      </c>
      <c r="D262" s="130">
        <v>40.864181504933335</v>
      </c>
      <c r="E262" s="130">
        <v>46.480800775533332</v>
      </c>
    </row>
    <row r="263" spans="2:5" x14ac:dyDescent="0.25">
      <c r="B263" s="152"/>
      <c r="C263" s="153">
        <v>42755</v>
      </c>
      <c r="D263" s="130">
        <v>39.935337632</v>
      </c>
      <c r="E263" s="130">
        <v>45.218815394266677</v>
      </c>
    </row>
    <row r="264" spans="2:5" x14ac:dyDescent="0.25">
      <c r="B264" s="152"/>
      <c r="C264" s="153">
        <v>42758</v>
      </c>
      <c r="D264" s="130">
        <v>33.9450747566</v>
      </c>
      <c r="E264" s="130">
        <v>44.389044991000006</v>
      </c>
    </row>
    <row r="265" spans="2:5" x14ac:dyDescent="0.25">
      <c r="B265" s="152"/>
      <c r="C265" s="153">
        <v>42759</v>
      </c>
      <c r="D265" s="130">
        <v>30.546453248599999</v>
      </c>
      <c r="E265" s="130">
        <v>42.111132059333336</v>
      </c>
    </row>
    <row r="266" spans="2:5" x14ac:dyDescent="0.25">
      <c r="B266" s="152"/>
      <c r="C266" s="153">
        <v>42760</v>
      </c>
      <c r="D266" s="130">
        <v>32.632373310066669</v>
      </c>
      <c r="E266" s="130">
        <v>40.183085801799997</v>
      </c>
    </row>
    <row r="267" spans="2:5" x14ac:dyDescent="0.25">
      <c r="B267" s="152"/>
      <c r="C267" s="153">
        <v>42761</v>
      </c>
      <c r="D267" s="130">
        <v>32.424457897400004</v>
      </c>
      <c r="E267" s="130">
        <v>40.283695855133338</v>
      </c>
    </row>
    <row r="268" spans="2:5" x14ac:dyDescent="0.25">
      <c r="B268" s="152"/>
      <c r="C268" s="153">
        <v>42762</v>
      </c>
      <c r="D268" s="130">
        <v>33.069316346466664</v>
      </c>
      <c r="E268" s="130">
        <v>40.521263254399997</v>
      </c>
    </row>
    <row r="269" spans="2:5" x14ac:dyDescent="0.25">
      <c r="B269" s="152"/>
      <c r="C269" s="153">
        <v>42765</v>
      </c>
      <c r="D269" s="130">
        <v>33.601938724133333</v>
      </c>
      <c r="E269" s="130">
        <v>40.415438480133339</v>
      </c>
    </row>
    <row r="270" spans="2:5" x14ac:dyDescent="0.25">
      <c r="B270" s="152"/>
      <c r="C270" s="153">
        <v>42766</v>
      </c>
      <c r="D270" s="130">
        <v>34.856667194733333</v>
      </c>
      <c r="E270" s="130">
        <v>40.470623420466673</v>
      </c>
    </row>
    <row r="271" spans="2:5" x14ac:dyDescent="0.25">
      <c r="B271" s="152"/>
      <c r="C271" s="153">
        <v>42767</v>
      </c>
      <c r="D271" s="130">
        <v>38.6213129872</v>
      </c>
      <c r="E271" s="130">
        <v>41.757733701600003</v>
      </c>
    </row>
    <row r="272" spans="2:5" x14ac:dyDescent="0.25">
      <c r="B272" s="152"/>
      <c r="C272" s="153">
        <v>42768</v>
      </c>
      <c r="D272" s="130">
        <v>39.7737019952</v>
      </c>
      <c r="E272" s="130">
        <v>43.540929299399998</v>
      </c>
    </row>
    <row r="273" spans="2:5" x14ac:dyDescent="0.25">
      <c r="B273" s="152"/>
      <c r="C273" s="153">
        <v>42769</v>
      </c>
      <c r="D273" s="130">
        <v>39.875464788000002</v>
      </c>
      <c r="E273" s="130">
        <v>45.136689810600004</v>
      </c>
    </row>
    <row r="274" spans="2:5" x14ac:dyDescent="0.25">
      <c r="B274" s="152"/>
      <c r="C274" s="153">
        <v>42772</v>
      </c>
      <c r="D274" s="130">
        <v>45.799464703199995</v>
      </c>
      <c r="E274" s="130">
        <v>45.060875929666665</v>
      </c>
    </row>
    <row r="275" spans="2:5" x14ac:dyDescent="0.25">
      <c r="B275" s="152"/>
      <c r="C275" s="153">
        <v>42773</v>
      </c>
      <c r="D275" s="130">
        <v>42.890144280800001</v>
      </c>
      <c r="E275" s="130">
        <v>47.087765029066667</v>
      </c>
    </row>
    <row r="276" spans="2:5" x14ac:dyDescent="0.25">
      <c r="B276" s="152"/>
      <c r="C276" s="153">
        <v>42774</v>
      </c>
      <c r="D276" s="130">
        <v>43.941117288999997</v>
      </c>
      <c r="E276" s="130">
        <v>48.334217745866667</v>
      </c>
    </row>
    <row r="277" spans="2:5" x14ac:dyDescent="0.25">
      <c r="B277" s="152"/>
      <c r="C277" s="153">
        <v>42775</v>
      </c>
      <c r="D277" s="130">
        <v>41.5636643466</v>
      </c>
      <c r="E277" s="130">
        <v>48.243549135200006</v>
      </c>
    </row>
    <row r="278" spans="2:5" x14ac:dyDescent="0.25">
      <c r="B278" s="152"/>
      <c r="C278" s="153">
        <v>42776</v>
      </c>
      <c r="D278" s="130">
        <v>42.177267952466664</v>
      </c>
      <c r="E278" s="130">
        <v>48.379570455333337</v>
      </c>
    </row>
    <row r="279" spans="2:5" x14ac:dyDescent="0.25">
      <c r="B279" s="152"/>
      <c r="C279" s="153">
        <v>42779</v>
      </c>
      <c r="D279" s="130">
        <v>42.522525547066664</v>
      </c>
      <c r="E279" s="130">
        <v>48.596251835533344</v>
      </c>
    </row>
    <row r="280" spans="2:5" x14ac:dyDescent="0.25">
      <c r="B280" s="152"/>
      <c r="C280" s="153">
        <v>42780</v>
      </c>
      <c r="D280" s="130">
        <v>42.769867299733328</v>
      </c>
      <c r="E280" s="130">
        <v>48.817281765333341</v>
      </c>
    </row>
    <row r="281" spans="2:5" x14ac:dyDescent="0.25">
      <c r="B281" s="152"/>
      <c r="C281" s="153">
        <v>42781</v>
      </c>
      <c r="D281" s="130">
        <v>48.389716756333335</v>
      </c>
      <c r="E281" s="130">
        <v>48.920297895733341</v>
      </c>
    </row>
    <row r="282" spans="2:5" x14ac:dyDescent="0.25">
      <c r="B282" s="152"/>
      <c r="C282" s="153">
        <v>42782</v>
      </c>
      <c r="D282" s="130">
        <v>46.143448272400001</v>
      </c>
      <c r="E282" s="130">
        <v>48.706332328200006</v>
      </c>
    </row>
    <row r="283" spans="2:5" x14ac:dyDescent="0.25">
      <c r="B283" s="152"/>
      <c r="C283" s="153">
        <v>42783</v>
      </c>
      <c r="D283" s="130">
        <v>47.545747207066668</v>
      </c>
      <c r="E283" s="130">
        <v>49.687876801000002</v>
      </c>
    </row>
    <row r="284" spans="2:5" x14ac:dyDescent="0.25">
      <c r="B284" s="152"/>
      <c r="C284" s="153">
        <v>42786</v>
      </c>
      <c r="D284" s="130">
        <v>47.672213946133333</v>
      </c>
      <c r="E284" s="130">
        <v>50.601340664400006</v>
      </c>
    </row>
    <row r="285" spans="2:5" x14ac:dyDescent="0.25">
      <c r="B285" s="152"/>
      <c r="C285" s="153">
        <v>42787</v>
      </c>
      <c r="D285" s="130">
        <v>47.189802543733329</v>
      </c>
      <c r="E285" s="130">
        <v>51.81194297326666</v>
      </c>
    </row>
    <row r="286" spans="2:5" x14ac:dyDescent="0.25">
      <c r="B286" s="152"/>
      <c r="C286" s="153">
        <v>42788</v>
      </c>
      <c r="D286" s="130">
        <v>47.779472183199999</v>
      </c>
      <c r="E286" s="130">
        <v>52.041983154866664</v>
      </c>
    </row>
    <row r="287" spans="2:5" x14ac:dyDescent="0.25">
      <c r="B287" s="152"/>
      <c r="C287" s="153">
        <v>42789</v>
      </c>
      <c r="D287" s="130">
        <v>43.390447384199994</v>
      </c>
      <c r="E287" s="130">
        <v>50.734318531</v>
      </c>
    </row>
    <row r="288" spans="2:5" x14ac:dyDescent="0.25">
      <c r="B288" s="152"/>
      <c r="C288" s="153">
        <v>42790</v>
      </c>
      <c r="D288" s="130">
        <v>42.310556068733327</v>
      </c>
      <c r="E288" s="130">
        <v>48.741582096133335</v>
      </c>
    </row>
    <row r="289" spans="2:5" x14ac:dyDescent="0.25">
      <c r="B289" s="152"/>
      <c r="C289" s="153">
        <v>42793</v>
      </c>
      <c r="D289" s="130">
        <v>43.493908439800002</v>
      </c>
      <c r="E289" s="130">
        <v>47.277189404266664</v>
      </c>
    </row>
    <row r="290" spans="2:5" x14ac:dyDescent="0.25">
      <c r="B290" s="152"/>
      <c r="C290" s="153">
        <v>42794</v>
      </c>
      <c r="D290" s="130">
        <v>38.19196157413333</v>
      </c>
      <c r="E290" s="130">
        <v>47.707268409533334</v>
      </c>
    </row>
    <row r="291" spans="2:5" x14ac:dyDescent="0.25">
      <c r="B291" s="152"/>
      <c r="C291" s="153">
        <v>42795</v>
      </c>
      <c r="D291" s="130">
        <v>40.869891566666666</v>
      </c>
      <c r="E291" s="130">
        <v>47.8965133548</v>
      </c>
    </row>
    <row r="292" spans="2:5" x14ac:dyDescent="0.25">
      <c r="B292" s="152"/>
      <c r="C292" s="153">
        <v>42796</v>
      </c>
      <c r="D292" s="130">
        <v>41.4687988242</v>
      </c>
      <c r="E292" s="130">
        <v>50.215506056066673</v>
      </c>
    </row>
    <row r="293" spans="2:5" x14ac:dyDescent="0.25">
      <c r="B293" s="152"/>
      <c r="C293" s="153">
        <v>42797</v>
      </c>
      <c r="D293" s="130">
        <v>43.022223236266669</v>
      </c>
      <c r="E293" s="130">
        <v>52.73684940173333</v>
      </c>
    </row>
    <row r="294" spans="2:5" x14ac:dyDescent="0.25">
      <c r="B294" s="152"/>
      <c r="C294" s="153">
        <v>42800</v>
      </c>
      <c r="D294" s="130">
        <v>42.973772055133331</v>
      </c>
      <c r="E294" s="130">
        <v>54.887660058133335</v>
      </c>
    </row>
    <row r="295" spans="2:5" x14ac:dyDescent="0.25">
      <c r="B295" s="152"/>
      <c r="C295" s="153">
        <v>42801</v>
      </c>
      <c r="D295" s="130">
        <v>43.138984500199996</v>
      </c>
      <c r="E295" s="130">
        <v>57.018863069466661</v>
      </c>
    </row>
    <row r="296" spans="2:5" x14ac:dyDescent="0.25">
      <c r="B296" s="152"/>
      <c r="C296" s="153">
        <v>42802</v>
      </c>
      <c r="D296" s="130">
        <v>43.830639873533336</v>
      </c>
      <c r="E296" s="130">
        <v>56.985625884200005</v>
      </c>
    </row>
    <row r="297" spans="2:5" x14ac:dyDescent="0.25">
      <c r="B297" s="152"/>
      <c r="C297" s="153">
        <v>42803</v>
      </c>
      <c r="D297" s="130">
        <v>37.788466502466669</v>
      </c>
      <c r="E297" s="130">
        <v>56.813889716200009</v>
      </c>
    </row>
    <row r="298" spans="2:5" x14ac:dyDescent="0.25">
      <c r="B298" s="152"/>
      <c r="C298" s="153">
        <v>42804</v>
      </c>
      <c r="D298" s="130">
        <v>38.970372707599999</v>
      </c>
      <c r="E298" s="130">
        <v>56.860246737266671</v>
      </c>
    </row>
    <row r="299" spans="2:5" x14ac:dyDescent="0.25">
      <c r="B299" s="152"/>
      <c r="C299" s="153">
        <v>42807</v>
      </c>
      <c r="D299" s="130">
        <v>38.785929574066664</v>
      </c>
      <c r="E299" s="130">
        <v>55.697965530733335</v>
      </c>
    </row>
    <row r="300" spans="2:5" x14ac:dyDescent="0.25">
      <c r="B300" s="152"/>
      <c r="C300" s="153">
        <v>42808</v>
      </c>
      <c r="D300" s="130">
        <v>39.066432798066664</v>
      </c>
      <c r="E300" s="130">
        <v>54.383477003866666</v>
      </c>
    </row>
    <row r="301" spans="2:5" x14ac:dyDescent="0.25">
      <c r="B301" s="152"/>
      <c r="C301" s="153">
        <v>42809</v>
      </c>
      <c r="D301" s="130">
        <v>42.989672448999997</v>
      </c>
      <c r="E301" s="130">
        <v>53.06121661913334</v>
      </c>
    </row>
    <row r="302" spans="2:5" x14ac:dyDescent="0.25">
      <c r="B302" s="152"/>
      <c r="C302" s="153">
        <v>42810</v>
      </c>
      <c r="D302" s="130">
        <v>43.008378035599996</v>
      </c>
      <c r="E302" s="130">
        <v>53.501992948866672</v>
      </c>
    </row>
    <row r="303" spans="2:5" x14ac:dyDescent="0.25">
      <c r="B303" s="152"/>
      <c r="C303" s="153">
        <v>42811</v>
      </c>
      <c r="D303" s="130">
        <v>45.156207239266671</v>
      </c>
      <c r="E303" s="130">
        <v>54.73021760106667</v>
      </c>
    </row>
    <row r="304" spans="2:5" x14ac:dyDescent="0.25">
      <c r="B304" s="152"/>
      <c r="C304" s="153">
        <v>42814</v>
      </c>
      <c r="D304" s="130">
        <v>46.128910888066663</v>
      </c>
      <c r="E304" s="130">
        <v>56.158025190400011</v>
      </c>
    </row>
    <row r="305" spans="2:5" x14ac:dyDescent="0.25">
      <c r="B305" s="152"/>
      <c r="C305" s="153">
        <v>42815</v>
      </c>
      <c r="D305" s="130">
        <v>46.605066745400002</v>
      </c>
      <c r="E305" s="130">
        <v>57.272229909866674</v>
      </c>
    </row>
    <row r="306" spans="2:5" x14ac:dyDescent="0.25">
      <c r="B306" s="152"/>
      <c r="C306" s="153">
        <v>42816</v>
      </c>
      <c r="D306" s="130">
        <v>46.80258598213333</v>
      </c>
      <c r="E306" s="130">
        <v>58.242384319666677</v>
      </c>
    </row>
    <row r="307" spans="2:5" x14ac:dyDescent="0.25">
      <c r="B307" s="152"/>
      <c r="C307" s="153">
        <v>42817</v>
      </c>
      <c r="D307" s="130">
        <v>44.714757669400001</v>
      </c>
      <c r="E307" s="130">
        <v>59.711565506866677</v>
      </c>
    </row>
    <row r="308" spans="2:5" x14ac:dyDescent="0.25">
      <c r="B308" s="152"/>
      <c r="C308" s="153">
        <v>42818</v>
      </c>
      <c r="D308" s="130">
        <v>42.739978403199999</v>
      </c>
      <c r="E308" s="130">
        <v>59.915346841866672</v>
      </c>
    </row>
    <row r="309" spans="2:5" x14ac:dyDescent="0.25">
      <c r="B309" s="152"/>
      <c r="C309" s="153">
        <v>42821</v>
      </c>
      <c r="D309" s="130">
        <v>41.575280754466668</v>
      </c>
      <c r="E309" s="130">
        <v>59.896327900866666</v>
      </c>
    </row>
    <row r="310" spans="2:5" x14ac:dyDescent="0.25">
      <c r="B310" s="152"/>
      <c r="C310" s="153">
        <v>42822</v>
      </c>
      <c r="D310" s="130">
        <v>41.542111835</v>
      </c>
      <c r="E310" s="130">
        <v>59.995118611866666</v>
      </c>
    </row>
    <row r="311" spans="2:5" x14ac:dyDescent="0.25">
      <c r="B311" s="152"/>
      <c r="C311" s="153">
        <v>42823</v>
      </c>
      <c r="D311" s="130">
        <v>45.442364852733327</v>
      </c>
      <c r="E311" s="130">
        <v>60.812358801199998</v>
      </c>
    </row>
    <row r="312" spans="2:5" x14ac:dyDescent="0.25">
      <c r="B312" s="152"/>
      <c r="C312" s="153">
        <v>42824</v>
      </c>
      <c r="D312" s="130">
        <v>46.276779231199995</v>
      </c>
      <c r="E312" s="130">
        <v>63.840964665533328</v>
      </c>
    </row>
    <row r="313" spans="2:5" x14ac:dyDescent="0.25">
      <c r="B313" s="152"/>
      <c r="C313" s="153">
        <v>42825</v>
      </c>
      <c r="D313" s="130">
        <v>49.462343795333339</v>
      </c>
      <c r="E313" s="130">
        <v>66.852980481266655</v>
      </c>
    </row>
    <row r="314" spans="2:5" x14ac:dyDescent="0.25">
      <c r="B314" s="152"/>
      <c r="C314" s="153">
        <v>42828</v>
      </c>
      <c r="D314" s="130">
        <v>51.758822741066666</v>
      </c>
      <c r="E314" s="130">
        <v>71.284291766666669</v>
      </c>
    </row>
    <row r="315" spans="2:5" x14ac:dyDescent="0.25">
      <c r="B315" s="152"/>
      <c r="C315" s="153">
        <v>42829</v>
      </c>
      <c r="D315" s="130">
        <v>52.727221181666664</v>
      </c>
      <c r="E315" s="130">
        <v>75.673748035466659</v>
      </c>
    </row>
    <row r="316" spans="2:5" x14ac:dyDescent="0.25">
      <c r="B316" s="152"/>
      <c r="C316" s="153">
        <v>42830</v>
      </c>
      <c r="D316" s="130">
        <v>55.679501830666666</v>
      </c>
      <c r="E316" s="130">
        <v>80.504647553933339</v>
      </c>
    </row>
    <row r="317" spans="2:5" x14ac:dyDescent="0.25">
      <c r="B317" s="152"/>
      <c r="C317" s="153">
        <v>42831</v>
      </c>
      <c r="D317" s="130">
        <v>52.452337667466665</v>
      </c>
      <c r="E317" s="130">
        <v>84.859999752600018</v>
      </c>
    </row>
    <row r="318" spans="2:5" x14ac:dyDescent="0.25">
      <c r="B318" s="152"/>
      <c r="C318" s="153">
        <v>42832</v>
      </c>
      <c r="D318" s="130">
        <v>52.067218230400002</v>
      </c>
      <c r="E318" s="130">
        <v>88.386456415800012</v>
      </c>
    </row>
    <row r="319" spans="2:5" x14ac:dyDescent="0.25">
      <c r="B319" s="152"/>
      <c r="C319" s="153">
        <v>42835</v>
      </c>
      <c r="D319" s="130">
        <v>51.310521936733331</v>
      </c>
      <c r="E319" s="130">
        <v>91.282490055400018</v>
      </c>
    </row>
    <row r="320" spans="2:5" x14ac:dyDescent="0.25">
      <c r="B320" s="152"/>
      <c r="C320" s="153">
        <v>42836</v>
      </c>
      <c r="D320" s="130">
        <v>50.663588684666664</v>
      </c>
      <c r="E320" s="130">
        <v>94.308370234533342</v>
      </c>
    </row>
    <row r="321" spans="2:5" x14ac:dyDescent="0.25">
      <c r="B321" s="152"/>
      <c r="C321" s="153">
        <v>42837</v>
      </c>
      <c r="D321" s="130">
        <v>51.631504792000001</v>
      </c>
      <c r="E321" s="130">
        <v>91.854748259200008</v>
      </c>
    </row>
    <row r="322" spans="2:5" x14ac:dyDescent="0.25">
      <c r="B322" s="152"/>
      <c r="C322" s="153">
        <v>42843</v>
      </c>
      <c r="D322" s="130">
        <v>55.428075114066665</v>
      </c>
      <c r="E322" s="130">
        <v>88.31092112093333</v>
      </c>
    </row>
    <row r="323" spans="2:5" x14ac:dyDescent="0.25">
      <c r="B323" s="152"/>
      <c r="C323" s="153">
        <v>42844</v>
      </c>
      <c r="D323" s="130">
        <v>56.276522842066669</v>
      </c>
      <c r="E323" s="130">
        <v>86.431321808066656</v>
      </c>
    </row>
    <row r="324" spans="2:5" x14ac:dyDescent="0.25">
      <c r="B324" s="152"/>
      <c r="C324" s="153">
        <v>42846</v>
      </c>
      <c r="D324" s="130">
        <v>58.128915443066667</v>
      </c>
      <c r="E324" s="130">
        <v>85.518930735666643</v>
      </c>
    </row>
    <row r="325" spans="2:5" x14ac:dyDescent="0.25">
      <c r="B325" s="152"/>
      <c r="C325" s="153">
        <v>42849</v>
      </c>
      <c r="D325" s="130">
        <v>58.347117838800003</v>
      </c>
      <c r="E325" s="130">
        <v>84.352533512333324</v>
      </c>
    </row>
    <row r="326" spans="2:5" x14ac:dyDescent="0.25">
      <c r="B326" s="152"/>
      <c r="C326" s="153">
        <v>42850</v>
      </c>
      <c r="D326" s="130">
        <v>58.015638277400001</v>
      </c>
      <c r="E326" s="130">
        <v>83.347806129000006</v>
      </c>
    </row>
    <row r="327" spans="2:5" x14ac:dyDescent="0.25">
      <c r="B327" s="152"/>
      <c r="C327" s="153">
        <v>42851</v>
      </c>
      <c r="D327" s="130">
        <v>54.140616922933333</v>
      </c>
      <c r="E327" s="130">
        <v>81.222649143066675</v>
      </c>
    </row>
    <row r="328" spans="2:5" x14ac:dyDescent="0.25">
      <c r="B328" s="152"/>
      <c r="C328" s="153">
        <v>42852</v>
      </c>
      <c r="D328" s="130">
        <v>52.678249971066663</v>
      </c>
      <c r="E328" s="130">
        <v>79.115511469866675</v>
      </c>
    </row>
    <row r="329" spans="2:5" x14ac:dyDescent="0.25">
      <c r="B329" s="152"/>
      <c r="C329" s="153">
        <v>42853</v>
      </c>
      <c r="D329" s="130">
        <v>51.343879740333335</v>
      </c>
      <c r="E329" s="130">
        <v>77.132291062999997</v>
      </c>
    </row>
    <row r="330" spans="2:5" x14ac:dyDescent="0.25">
      <c r="B330" s="152"/>
      <c r="C330" s="153">
        <v>42857</v>
      </c>
      <c r="D330" s="130">
        <v>51.892567036666662</v>
      </c>
      <c r="E330" s="130">
        <v>75.540323863799998</v>
      </c>
    </row>
    <row r="331" spans="2:5" x14ac:dyDescent="0.25">
      <c r="B331" s="152"/>
      <c r="C331" s="153">
        <v>42858</v>
      </c>
      <c r="D331" s="130">
        <v>50.262187745199995</v>
      </c>
      <c r="E331" s="130">
        <v>71.732656130933321</v>
      </c>
    </row>
    <row r="332" spans="2:5" x14ac:dyDescent="0.25">
      <c r="B332" s="152"/>
      <c r="C332" s="153">
        <v>42859</v>
      </c>
      <c r="D332" s="130">
        <v>46.591060870933333</v>
      </c>
      <c r="E332" s="130">
        <v>67.138390651799995</v>
      </c>
    </row>
    <row r="333" spans="2:5" x14ac:dyDescent="0.25">
      <c r="B333" s="152"/>
      <c r="C333" s="153">
        <v>42860</v>
      </c>
      <c r="D333" s="130">
        <v>46.240631049533334</v>
      </c>
      <c r="E333" s="130">
        <v>62.272004345933333</v>
      </c>
    </row>
    <row r="334" spans="2:5" x14ac:dyDescent="0.25">
      <c r="B334" s="152"/>
      <c r="C334" s="153">
        <v>42863</v>
      </c>
      <c r="D334" s="130">
        <v>45.978146853133332</v>
      </c>
      <c r="E334" s="130">
        <v>57.185239387133329</v>
      </c>
    </row>
    <row r="335" spans="2:5" x14ac:dyDescent="0.25">
      <c r="B335" s="152"/>
      <c r="C335" s="153">
        <v>42864</v>
      </c>
      <c r="D335" s="130">
        <v>44.629738280800005</v>
      </c>
      <c r="E335" s="130">
        <v>52.011662172866657</v>
      </c>
    </row>
    <row r="336" spans="2:5" x14ac:dyDescent="0.25">
      <c r="B336" s="152"/>
      <c r="C336" s="153">
        <v>42865</v>
      </c>
      <c r="D336" s="130">
        <v>45.183716518333334</v>
      </c>
      <c r="E336" s="130">
        <v>48.645691361466668</v>
      </c>
    </row>
    <row r="337" spans="2:5" x14ac:dyDescent="0.25">
      <c r="B337" s="152"/>
      <c r="C337" s="153">
        <v>42866</v>
      </c>
      <c r="D337" s="130">
        <v>42.498310720133333</v>
      </c>
      <c r="E337" s="130">
        <v>50.679155300266665</v>
      </c>
    </row>
    <row r="338" spans="2:5" x14ac:dyDescent="0.25">
      <c r="B338" s="152"/>
      <c r="C338" s="153">
        <v>42867</v>
      </c>
      <c r="D338" s="130">
        <v>38.120288837400004</v>
      </c>
      <c r="E338" s="130">
        <v>53.790371147599998</v>
      </c>
    </row>
    <row r="339" spans="2:5" x14ac:dyDescent="0.25">
      <c r="B339" s="152"/>
      <c r="C339" s="153">
        <v>42870</v>
      </c>
      <c r="D339" s="130">
        <v>40.921370317800005</v>
      </c>
      <c r="E339" s="130">
        <v>52.652749123666673</v>
      </c>
    </row>
    <row r="340" spans="2:5" x14ac:dyDescent="0.25">
      <c r="B340" s="152"/>
      <c r="C340" s="153">
        <v>42871</v>
      </c>
      <c r="D340" s="130">
        <v>40.073575774533332</v>
      </c>
      <c r="E340" s="130">
        <v>51.041655346866669</v>
      </c>
    </row>
    <row r="341" spans="2:5" x14ac:dyDescent="0.25">
      <c r="B341" s="152"/>
      <c r="C341" s="153">
        <v>42872</v>
      </c>
      <c r="D341" s="130">
        <v>41.239938465266668</v>
      </c>
      <c r="E341" s="130">
        <v>53.475760538000003</v>
      </c>
    </row>
    <row r="342" spans="2:5" x14ac:dyDescent="0.25">
      <c r="B342" s="152"/>
      <c r="C342" s="153">
        <v>42873</v>
      </c>
      <c r="D342" s="130">
        <v>41.196219683866666</v>
      </c>
      <c r="E342" s="130">
        <v>55.842676658666662</v>
      </c>
    </row>
    <row r="343" spans="2:5" x14ac:dyDescent="0.25">
      <c r="B343" s="152"/>
      <c r="C343" s="153">
        <v>42874</v>
      </c>
      <c r="D343" s="130">
        <v>41.245234874466668</v>
      </c>
      <c r="E343" s="130">
        <v>58.974564182066665</v>
      </c>
    </row>
    <row r="344" spans="2:5" x14ac:dyDescent="0.25">
      <c r="B344" s="152"/>
      <c r="C344" s="153">
        <v>42877</v>
      </c>
      <c r="D344" s="130">
        <v>41.274096033199996</v>
      </c>
      <c r="E344" s="130">
        <v>61.997548168866665</v>
      </c>
    </row>
    <row r="345" spans="2:5" x14ac:dyDescent="0.25">
      <c r="B345" s="152"/>
      <c r="C345" s="153">
        <v>42878</v>
      </c>
      <c r="D345" s="130">
        <v>39.836568196999998</v>
      </c>
      <c r="E345" s="130">
        <v>65.065098632800002</v>
      </c>
    </row>
    <row r="346" spans="2:5" x14ac:dyDescent="0.25">
      <c r="B346" s="152"/>
      <c r="C346" s="153">
        <v>42879</v>
      </c>
      <c r="D346" s="130">
        <v>39.957402379199998</v>
      </c>
      <c r="E346" s="130">
        <v>62.375510402533344</v>
      </c>
    </row>
    <row r="347" spans="2:5" x14ac:dyDescent="0.25">
      <c r="B347" s="152"/>
      <c r="C347" s="153">
        <v>42881</v>
      </c>
      <c r="D347" s="130">
        <v>39.651068091066662</v>
      </c>
      <c r="E347" s="130">
        <v>61.890199316266681</v>
      </c>
    </row>
    <row r="348" spans="2:5" x14ac:dyDescent="0.25">
      <c r="B348" s="152"/>
      <c r="C348" s="153">
        <v>42884</v>
      </c>
      <c r="D348" s="130">
        <v>40.198244884066668</v>
      </c>
      <c r="E348" s="130">
        <v>61.827547486133341</v>
      </c>
    </row>
    <row r="349" spans="2:5" x14ac:dyDescent="0.25">
      <c r="B349" s="152"/>
      <c r="C349" s="153">
        <v>42885</v>
      </c>
      <c r="D349" s="130">
        <v>40.180097368800006</v>
      </c>
      <c r="E349" s="130">
        <v>62.345050227866672</v>
      </c>
    </row>
    <row r="350" spans="2:5" x14ac:dyDescent="0.25">
      <c r="B350" s="152"/>
      <c r="C350" s="153">
        <v>42886</v>
      </c>
      <c r="D350" s="130">
        <v>42.153869975333336</v>
      </c>
      <c r="E350" s="130">
        <v>63.476259728400002</v>
      </c>
    </row>
    <row r="351" spans="2:5" x14ac:dyDescent="0.25">
      <c r="B351" s="152"/>
      <c r="C351" s="153">
        <v>42887</v>
      </c>
      <c r="D351" s="130">
        <v>44.336605923133334</v>
      </c>
      <c r="E351" s="130">
        <v>65.040877456200008</v>
      </c>
    </row>
    <row r="352" spans="2:5" x14ac:dyDescent="0.25">
      <c r="B352" s="152"/>
      <c r="C352" s="153">
        <v>42888</v>
      </c>
      <c r="D352" s="130">
        <v>45.694068250400001</v>
      </c>
      <c r="E352" s="130">
        <v>65.06436958466665</v>
      </c>
    </row>
    <row r="353" spans="2:5" x14ac:dyDescent="0.25">
      <c r="B353" s="152"/>
      <c r="C353" s="153">
        <v>42892</v>
      </c>
      <c r="D353" s="130">
        <v>48.438660362266667</v>
      </c>
      <c r="E353" s="130">
        <v>64.421663499466661</v>
      </c>
    </row>
    <row r="354" spans="2:5" x14ac:dyDescent="0.25">
      <c r="B354" s="152"/>
      <c r="C354" s="153">
        <v>42893</v>
      </c>
      <c r="D354" s="130">
        <v>49.159517688666661</v>
      </c>
      <c r="E354" s="130">
        <v>63.401517340933331</v>
      </c>
    </row>
    <row r="355" spans="2:5" x14ac:dyDescent="0.25">
      <c r="B355" s="152"/>
      <c r="C355" s="153">
        <v>42894</v>
      </c>
      <c r="D355" s="130">
        <v>45.064341384733332</v>
      </c>
      <c r="E355" s="130">
        <v>64.853170522266666</v>
      </c>
    </row>
    <row r="356" spans="2:5" x14ac:dyDescent="0.25">
      <c r="B356" s="152"/>
      <c r="C356" s="153">
        <v>42895</v>
      </c>
      <c r="D356" s="130">
        <v>45.079466499666665</v>
      </c>
      <c r="E356" s="130">
        <v>65.614411612133324</v>
      </c>
    </row>
    <row r="357" spans="2:5" x14ac:dyDescent="0.25">
      <c r="B357" s="152"/>
      <c r="C357" s="153">
        <v>42898</v>
      </c>
      <c r="D357" s="130">
        <v>45.783869518400003</v>
      </c>
      <c r="E357" s="130">
        <v>63.44419795066667</v>
      </c>
    </row>
    <row r="358" spans="2:5" x14ac:dyDescent="0.25">
      <c r="B358" s="152"/>
      <c r="C358" s="153">
        <v>42899</v>
      </c>
      <c r="D358" s="130">
        <v>46.239294557533334</v>
      </c>
      <c r="E358" s="130">
        <v>60.366309561933335</v>
      </c>
    </row>
    <row r="359" spans="2:5" x14ac:dyDescent="0.25">
      <c r="B359" s="152"/>
      <c r="C359" s="153">
        <v>42900</v>
      </c>
      <c r="D359" s="130">
        <v>46.190555541199998</v>
      </c>
      <c r="E359" s="130">
        <v>58.623046047466673</v>
      </c>
    </row>
    <row r="360" spans="2:5" x14ac:dyDescent="0.25">
      <c r="B360" s="152"/>
      <c r="C360" s="153">
        <v>42901</v>
      </c>
      <c r="D360" s="130">
        <v>50.730527670266667</v>
      </c>
      <c r="E360" s="130">
        <v>56.018913672200007</v>
      </c>
    </row>
    <row r="361" spans="2:5" x14ac:dyDescent="0.25">
      <c r="B361" s="152"/>
      <c r="C361" s="153">
        <v>42902</v>
      </c>
      <c r="D361" s="130">
        <v>50.3342265084</v>
      </c>
      <c r="E361" s="130">
        <v>53.278546107733334</v>
      </c>
    </row>
    <row r="362" spans="2:5" x14ac:dyDescent="0.25">
      <c r="B362" s="152"/>
      <c r="C362" s="153">
        <v>42905</v>
      </c>
      <c r="D362" s="130">
        <v>47.504022144400004</v>
      </c>
      <c r="E362" s="130">
        <v>55.030986425466672</v>
      </c>
    </row>
    <row r="363" spans="2:5" x14ac:dyDescent="0.25">
      <c r="B363" s="152"/>
      <c r="C363" s="153">
        <v>42906</v>
      </c>
      <c r="D363" s="130">
        <v>47.833961203066664</v>
      </c>
      <c r="E363" s="130">
        <v>57.353255992600005</v>
      </c>
    </row>
    <row r="364" spans="2:5" x14ac:dyDescent="0.25">
      <c r="B364" s="152"/>
      <c r="C364" s="153">
        <v>42907</v>
      </c>
      <c r="D364" s="130">
        <v>47.270733185600001</v>
      </c>
      <c r="E364" s="130">
        <v>58.841420894733325</v>
      </c>
    </row>
    <row r="365" spans="2:5" x14ac:dyDescent="0.25">
      <c r="B365" s="152"/>
      <c r="C365" s="153">
        <v>42908</v>
      </c>
      <c r="D365" s="130">
        <v>46.267405312133334</v>
      </c>
      <c r="E365" s="130">
        <v>60.19086909286667</v>
      </c>
    </row>
    <row r="366" spans="2:5" x14ac:dyDescent="0.25">
      <c r="B366" s="152"/>
      <c r="C366" s="153">
        <v>42909</v>
      </c>
      <c r="D366" s="130">
        <v>43.524670051066664</v>
      </c>
      <c r="E366" s="130">
        <v>60.824545934933326</v>
      </c>
    </row>
    <row r="367" spans="2:5" x14ac:dyDescent="0.25">
      <c r="B367" s="152"/>
      <c r="C367" s="153">
        <v>42912</v>
      </c>
      <c r="D367" s="130">
        <v>41.320479308199999</v>
      </c>
      <c r="E367" s="130">
        <v>60.901183208199996</v>
      </c>
    </row>
    <row r="368" spans="2:5" x14ac:dyDescent="0.25">
      <c r="B368" s="152"/>
      <c r="C368" s="153">
        <v>42913</v>
      </c>
      <c r="D368" s="130">
        <v>39.172029591666664</v>
      </c>
      <c r="E368" s="130">
        <v>60.19137744526666</v>
      </c>
    </row>
    <row r="369" spans="2:5" x14ac:dyDescent="0.25">
      <c r="B369" s="152"/>
      <c r="C369" s="153">
        <v>42914</v>
      </c>
      <c r="D369" s="130">
        <v>36.754392293599999</v>
      </c>
      <c r="E369" s="130">
        <v>59.533290971666666</v>
      </c>
    </row>
    <row r="370" spans="2:5" x14ac:dyDescent="0.25">
      <c r="B370" s="152"/>
      <c r="C370" s="153">
        <v>42915</v>
      </c>
      <c r="D370" s="130">
        <v>35.586249371133334</v>
      </c>
      <c r="E370" s="130">
        <v>59.050100234133332</v>
      </c>
    </row>
    <row r="371" spans="2:5" x14ac:dyDescent="0.25">
      <c r="B371" s="152"/>
      <c r="C371" s="153">
        <v>42916</v>
      </c>
      <c r="D371" s="130">
        <v>37.229391810666662</v>
      </c>
      <c r="E371" s="130">
        <v>59.212951084800004</v>
      </c>
    </row>
    <row r="372" spans="2:5" x14ac:dyDescent="0.25">
      <c r="B372" s="152"/>
      <c r="C372" s="153">
        <v>42919</v>
      </c>
      <c r="D372" s="130">
        <v>40.149559284466669</v>
      </c>
      <c r="E372" s="130">
        <v>61.501593658600001</v>
      </c>
    </row>
    <row r="373" spans="2:5" x14ac:dyDescent="0.25">
      <c r="B373" s="152"/>
      <c r="C373" s="153">
        <v>42920</v>
      </c>
      <c r="D373" s="130">
        <v>38.171298915000001</v>
      </c>
      <c r="E373" s="130">
        <v>62.824451438933345</v>
      </c>
    </row>
    <row r="374" spans="2:5" x14ac:dyDescent="0.25">
      <c r="B374" s="152"/>
      <c r="C374" s="153">
        <v>42921</v>
      </c>
      <c r="D374" s="130">
        <v>38.990414502533334</v>
      </c>
      <c r="E374" s="130">
        <v>63.640867220466681</v>
      </c>
    </row>
    <row r="375" spans="2:5" x14ac:dyDescent="0.25">
      <c r="B375" s="152"/>
      <c r="C375" s="153">
        <v>42922</v>
      </c>
      <c r="D375" s="130">
        <v>38.462693776999998</v>
      </c>
      <c r="E375" s="130">
        <v>62.549123505000004</v>
      </c>
    </row>
    <row r="376" spans="2:5" x14ac:dyDescent="0.25">
      <c r="B376" s="152"/>
      <c r="C376" s="153">
        <v>42923</v>
      </c>
      <c r="D376" s="130">
        <v>33.920675447400001</v>
      </c>
      <c r="E376" s="130">
        <v>62.306641954600003</v>
      </c>
    </row>
    <row r="377" spans="2:5" x14ac:dyDescent="0.25">
      <c r="B377" s="152"/>
      <c r="C377" s="153">
        <v>42926</v>
      </c>
      <c r="D377" s="130">
        <v>35.577154589733333</v>
      </c>
      <c r="E377" s="130">
        <v>61.883401669800008</v>
      </c>
    </row>
    <row r="378" spans="2:5" x14ac:dyDescent="0.25">
      <c r="B378" s="152"/>
      <c r="C378" s="153">
        <v>42927</v>
      </c>
      <c r="D378" s="130">
        <v>34.578935960333332</v>
      </c>
      <c r="E378" s="130">
        <v>60.609945837533324</v>
      </c>
    </row>
    <row r="379" spans="2:5" x14ac:dyDescent="0.25">
      <c r="B379" s="152"/>
      <c r="C379" s="153">
        <v>42928</v>
      </c>
      <c r="D379" s="130">
        <v>35.166734208133335</v>
      </c>
      <c r="E379" s="130">
        <v>60.214096034133327</v>
      </c>
    </row>
    <row r="380" spans="2:5" x14ac:dyDescent="0.25">
      <c r="B380" s="152"/>
      <c r="C380" s="153">
        <v>42929</v>
      </c>
      <c r="D380" s="130">
        <v>35.586900164800007</v>
      </c>
      <c r="E380" s="130">
        <v>60.506322228466658</v>
      </c>
    </row>
    <row r="381" spans="2:5" x14ac:dyDescent="0.25">
      <c r="B381" s="152"/>
      <c r="C381" s="153">
        <v>42930</v>
      </c>
      <c r="D381" s="130">
        <v>36.411629918133329</v>
      </c>
      <c r="E381" s="130">
        <v>60.601810001133337</v>
      </c>
    </row>
    <row r="382" spans="2:5" x14ac:dyDescent="0.25">
      <c r="B382" s="152"/>
      <c r="C382" s="153">
        <v>42933</v>
      </c>
      <c r="D382" s="130">
        <v>39.862717266199994</v>
      </c>
      <c r="E382" s="130">
        <v>58.686853662066675</v>
      </c>
    </row>
    <row r="383" spans="2:5" x14ac:dyDescent="0.25">
      <c r="B383" s="152"/>
      <c r="C383" s="153">
        <v>42934</v>
      </c>
      <c r="D383" s="130">
        <v>40.655617921599998</v>
      </c>
      <c r="E383" s="130">
        <v>56.976334207666675</v>
      </c>
    </row>
    <row r="384" spans="2:5" x14ac:dyDescent="0.25">
      <c r="B384" s="152"/>
      <c r="C384" s="153">
        <v>42935</v>
      </c>
      <c r="D384" s="130">
        <v>41.265453688066664</v>
      </c>
      <c r="E384" s="130">
        <v>56.220923586266672</v>
      </c>
    </row>
    <row r="385" spans="2:5" x14ac:dyDescent="0.25">
      <c r="B385" s="152"/>
      <c r="C385" s="153">
        <v>42936</v>
      </c>
      <c r="D385" s="130">
        <v>41.897148907733332</v>
      </c>
      <c r="E385" s="130">
        <v>56.393446566200012</v>
      </c>
    </row>
    <row r="386" spans="2:5" x14ac:dyDescent="0.25">
      <c r="B386" s="152"/>
      <c r="C386" s="153">
        <v>42937</v>
      </c>
      <c r="D386" s="130">
        <v>41.316428973800001</v>
      </c>
      <c r="E386" s="130">
        <v>56.702143675466672</v>
      </c>
    </row>
    <row r="387" spans="2:5" x14ac:dyDescent="0.25">
      <c r="B387" s="152"/>
      <c r="C387" s="153">
        <v>42940</v>
      </c>
      <c r="D387" s="130">
        <v>39.423025578066664</v>
      </c>
      <c r="E387" s="130">
        <v>56.396874097866672</v>
      </c>
    </row>
    <row r="388" spans="2:5" x14ac:dyDescent="0.25">
      <c r="B388" s="152"/>
      <c r="C388" s="153">
        <v>42941</v>
      </c>
      <c r="D388" s="130">
        <v>35.268905839533332</v>
      </c>
      <c r="E388" s="130">
        <v>54.026349190800005</v>
      </c>
    </row>
    <row r="389" spans="2:5" x14ac:dyDescent="0.25">
      <c r="B389" s="152"/>
      <c r="C389" s="153">
        <v>42942</v>
      </c>
      <c r="D389" s="130">
        <v>35.559726569066669</v>
      </c>
      <c r="E389" s="130">
        <v>52.106060520866663</v>
      </c>
    </row>
    <row r="390" spans="2:5" x14ac:dyDescent="0.25">
      <c r="B390" s="152"/>
      <c r="C390" s="153">
        <v>42943</v>
      </c>
      <c r="D390" s="130">
        <v>33.926459406399999</v>
      </c>
      <c r="E390" s="130">
        <v>51.465723540133332</v>
      </c>
    </row>
    <row r="391" spans="2:5" x14ac:dyDescent="0.25">
      <c r="B391" s="152"/>
      <c r="C391" s="153">
        <v>42944</v>
      </c>
      <c r="D391" s="130">
        <v>34.519209267133334</v>
      </c>
      <c r="E391" s="130">
        <v>50.977184008333325</v>
      </c>
    </row>
    <row r="392" spans="2:5" x14ac:dyDescent="0.25">
      <c r="B392" s="152"/>
      <c r="C392" s="153">
        <v>42947</v>
      </c>
      <c r="D392" s="130">
        <v>35.748552192266672</v>
      </c>
      <c r="E392" s="130">
        <v>50.33771049673333</v>
      </c>
    </row>
    <row r="393" spans="2:5" x14ac:dyDescent="0.25">
      <c r="B393" s="152"/>
      <c r="C393" s="153">
        <v>42948</v>
      </c>
      <c r="D393" s="130">
        <v>36.05815990113333</v>
      </c>
      <c r="E393" s="130">
        <v>51.118748060533335</v>
      </c>
    </row>
    <row r="394" spans="2:5" x14ac:dyDescent="0.25">
      <c r="B394" s="152"/>
      <c r="C394" s="153">
        <v>42949</v>
      </c>
      <c r="D394" s="130">
        <v>37.945629063933332</v>
      </c>
      <c r="E394" s="130">
        <v>53.01407142113333</v>
      </c>
    </row>
    <row r="395" spans="2:5" x14ac:dyDescent="0.25">
      <c r="B395" s="152"/>
      <c r="C395" s="153">
        <v>42950</v>
      </c>
      <c r="D395" s="130">
        <v>36.978190869400002</v>
      </c>
      <c r="E395" s="130">
        <v>53.553533671200007</v>
      </c>
    </row>
    <row r="396" spans="2:5" x14ac:dyDescent="0.25">
      <c r="B396" s="152"/>
      <c r="C396" s="153">
        <v>42951</v>
      </c>
      <c r="D396" s="130">
        <v>36.816617809199997</v>
      </c>
      <c r="E396" s="130">
        <v>53.811483341133339</v>
      </c>
    </row>
    <row r="397" spans="2:5" x14ac:dyDescent="0.25">
      <c r="B397" s="152"/>
      <c r="C397" s="153">
        <v>42955</v>
      </c>
      <c r="D397" s="130">
        <v>38.122835696866666</v>
      </c>
      <c r="E397" s="130">
        <v>52.743411900933332</v>
      </c>
    </row>
    <row r="398" spans="2:5" x14ac:dyDescent="0.25">
      <c r="B398" s="152"/>
      <c r="C398" s="153">
        <v>42956</v>
      </c>
      <c r="D398" s="130">
        <v>35.083793060866668</v>
      </c>
      <c r="E398" s="130">
        <v>54.215737082933337</v>
      </c>
    </row>
    <row r="399" spans="2:5" x14ac:dyDescent="0.25">
      <c r="B399" s="152"/>
      <c r="C399" s="153">
        <v>42957</v>
      </c>
      <c r="D399" s="130">
        <v>34.691587584800004</v>
      </c>
      <c r="E399" s="130">
        <v>55.849233827333343</v>
      </c>
    </row>
    <row r="400" spans="2:5" x14ac:dyDescent="0.25">
      <c r="B400" s="152"/>
      <c r="C400" s="153">
        <v>42958</v>
      </c>
      <c r="D400" s="130">
        <v>33.970422130599999</v>
      </c>
      <c r="E400" s="130">
        <v>56.988079356800007</v>
      </c>
    </row>
    <row r="401" spans="2:5" x14ac:dyDescent="0.25">
      <c r="B401" s="152"/>
      <c r="C401" s="153">
        <v>42961</v>
      </c>
      <c r="D401" s="130">
        <v>33.306890340133336</v>
      </c>
      <c r="E401" s="130">
        <v>57.557005716400006</v>
      </c>
    </row>
    <row r="402" spans="2:5" x14ac:dyDescent="0.25">
      <c r="B402" s="152"/>
      <c r="C402" s="153">
        <v>42962</v>
      </c>
      <c r="D402" s="130">
        <v>38.057288793933331</v>
      </c>
      <c r="E402" s="130">
        <v>57.089733428600006</v>
      </c>
    </row>
    <row r="403" spans="2:5" x14ac:dyDescent="0.25">
      <c r="B403" s="152"/>
      <c r="C403" s="153">
        <v>42963</v>
      </c>
      <c r="D403" s="130">
        <v>38.685336406866668</v>
      </c>
      <c r="E403" s="130">
        <v>56.131887749066664</v>
      </c>
    </row>
    <row r="404" spans="2:5" x14ac:dyDescent="0.25">
      <c r="B404" s="152"/>
      <c r="C404" s="153">
        <v>42964</v>
      </c>
      <c r="D404" s="130">
        <v>40.029106518599995</v>
      </c>
      <c r="E404" s="130">
        <v>56.150885478999989</v>
      </c>
    </row>
    <row r="405" spans="2:5" x14ac:dyDescent="0.25">
      <c r="B405" s="152"/>
      <c r="C405" s="153">
        <v>42965</v>
      </c>
      <c r="D405" s="130">
        <v>39.823238543199999</v>
      </c>
      <c r="E405" s="130">
        <v>55.385976224199993</v>
      </c>
    </row>
    <row r="406" spans="2:5" x14ac:dyDescent="0.25">
      <c r="B406" s="152"/>
      <c r="C406" s="153">
        <v>42968</v>
      </c>
      <c r="D406" s="130">
        <v>40.506404371733332</v>
      </c>
      <c r="E406" s="130">
        <v>54.62188986146667</v>
      </c>
    </row>
    <row r="407" spans="2:5" x14ac:dyDescent="0.25">
      <c r="B407" s="152"/>
      <c r="C407" s="153">
        <v>42969</v>
      </c>
      <c r="D407" s="130">
        <v>40.13247479213333</v>
      </c>
      <c r="E407" s="130">
        <v>54.161780569866671</v>
      </c>
    </row>
    <row r="408" spans="2:5" x14ac:dyDescent="0.25">
      <c r="B408" s="152"/>
      <c r="C408" s="153">
        <v>42970</v>
      </c>
      <c r="D408" s="130">
        <v>38.830557098066663</v>
      </c>
      <c r="E408" s="130">
        <v>54.774827269866677</v>
      </c>
    </row>
    <row r="409" spans="2:5" x14ac:dyDescent="0.25">
      <c r="B409" s="152"/>
      <c r="C409" s="153">
        <v>42971</v>
      </c>
      <c r="D409" s="130">
        <v>36.518422538199999</v>
      </c>
      <c r="E409" s="130">
        <v>54.146997084200009</v>
      </c>
    </row>
    <row r="410" spans="2:5" x14ac:dyDescent="0.25">
      <c r="B410" s="152"/>
      <c r="C410" s="153">
        <v>42972</v>
      </c>
      <c r="D410" s="130">
        <v>34.226801806533331</v>
      </c>
      <c r="E410" s="130">
        <v>52.305259713533346</v>
      </c>
    </row>
    <row r="411" spans="2:5" x14ac:dyDescent="0.25">
      <c r="B411" s="152"/>
      <c r="C411" s="153">
        <v>42975</v>
      </c>
      <c r="D411" s="130">
        <v>33.919055239266669</v>
      </c>
      <c r="E411" s="130">
        <v>50.415710029466688</v>
      </c>
    </row>
    <row r="412" spans="2:5" x14ac:dyDescent="0.25">
      <c r="B412" s="152"/>
      <c r="C412" s="153">
        <v>42976</v>
      </c>
      <c r="D412" s="130">
        <v>33.670872834400001</v>
      </c>
      <c r="E412" s="130">
        <v>49.023894757733345</v>
      </c>
    </row>
    <row r="413" spans="2:5" x14ac:dyDescent="0.25">
      <c r="B413" s="152"/>
      <c r="C413" s="153">
        <v>42977</v>
      </c>
      <c r="D413" s="130">
        <v>31.844974939666667</v>
      </c>
      <c r="E413" s="130">
        <v>48.482966790333336</v>
      </c>
    </row>
    <row r="414" spans="2:5" x14ac:dyDescent="0.25">
      <c r="B414" s="152"/>
      <c r="C414" s="153">
        <v>42978</v>
      </c>
      <c r="D414" s="130">
        <v>33.149324643200003</v>
      </c>
      <c r="E414" s="130">
        <v>47.341630124400005</v>
      </c>
    </row>
    <row r="415" spans="2:5" x14ac:dyDescent="0.25">
      <c r="B415" s="152"/>
      <c r="C415" s="153">
        <v>42979</v>
      </c>
      <c r="D415" s="130">
        <v>35.60483159426667</v>
      </c>
      <c r="E415" s="130">
        <v>46.949059283000004</v>
      </c>
    </row>
    <row r="416" spans="2:5" x14ac:dyDescent="0.25">
      <c r="B416" s="152"/>
      <c r="C416" s="153">
        <v>42982</v>
      </c>
      <c r="D416" s="130">
        <v>37.577881847666667</v>
      </c>
      <c r="E416" s="130">
        <v>47.209814667533344</v>
      </c>
    </row>
    <row r="417" spans="2:5" x14ac:dyDescent="0.25">
      <c r="B417" s="152"/>
      <c r="C417" s="153">
        <v>42983</v>
      </c>
      <c r="D417" s="130">
        <v>37.486901738599997</v>
      </c>
      <c r="E417" s="130">
        <v>47.540692944266659</v>
      </c>
    </row>
    <row r="418" spans="2:5" x14ac:dyDescent="0.25">
      <c r="B418" s="152"/>
      <c r="C418" s="153">
        <v>42984</v>
      </c>
      <c r="D418" s="130">
        <v>33.272389571466668</v>
      </c>
      <c r="E418" s="130">
        <v>48.024100286533333</v>
      </c>
    </row>
    <row r="419" spans="2:5" x14ac:dyDescent="0.25">
      <c r="B419" s="152"/>
      <c r="C419" s="153">
        <v>42985</v>
      </c>
      <c r="D419" s="130">
        <v>32.386442211866665</v>
      </c>
      <c r="E419" s="130">
        <v>48.933939177399999</v>
      </c>
    </row>
    <row r="420" spans="2:5" x14ac:dyDescent="0.25">
      <c r="B420" s="152"/>
      <c r="C420" s="153">
        <v>42986</v>
      </c>
      <c r="D420" s="130">
        <v>31.350878986133335</v>
      </c>
      <c r="E420" s="130">
        <v>49.16003848713332</v>
      </c>
    </row>
    <row r="421" spans="2:5" x14ac:dyDescent="0.25">
      <c r="B421" s="152"/>
      <c r="C421" s="153">
        <v>42989</v>
      </c>
      <c r="D421" s="130">
        <v>31.708556893666668</v>
      </c>
      <c r="E421" s="130">
        <v>49.966684919666662</v>
      </c>
    </row>
    <row r="422" spans="2:5" x14ac:dyDescent="0.25">
      <c r="B422" s="152"/>
      <c r="C422" s="153">
        <v>42990</v>
      </c>
      <c r="D422" s="130">
        <v>31.131595978333333</v>
      </c>
      <c r="E422" s="130">
        <v>50.796408823533326</v>
      </c>
    </row>
    <row r="423" spans="2:5" x14ac:dyDescent="0.25">
      <c r="B423" s="152"/>
      <c r="C423" s="153">
        <v>42991</v>
      </c>
      <c r="D423" s="130">
        <v>31.517570932133335</v>
      </c>
      <c r="E423" s="130">
        <v>52.862851340799999</v>
      </c>
    </row>
    <row r="424" spans="2:5" x14ac:dyDescent="0.25">
      <c r="B424" s="152"/>
      <c r="C424" s="153">
        <v>42992</v>
      </c>
      <c r="D424" s="130">
        <v>31.039861912666669</v>
      </c>
      <c r="E424" s="130">
        <v>53.888946010066661</v>
      </c>
    </row>
    <row r="425" spans="2:5" x14ac:dyDescent="0.25">
      <c r="B425" s="152"/>
      <c r="C425" s="153">
        <v>42993</v>
      </c>
      <c r="D425" s="130">
        <v>34.9060950402</v>
      </c>
      <c r="E425" s="130">
        <v>52.229218084733333</v>
      </c>
    </row>
    <row r="426" spans="2:5" x14ac:dyDescent="0.25">
      <c r="B426" s="152"/>
      <c r="C426" s="153">
        <v>42996</v>
      </c>
      <c r="D426" s="130">
        <v>35.71021884786667</v>
      </c>
      <c r="E426" s="130">
        <v>50.991293610999996</v>
      </c>
    </row>
    <row r="427" spans="2:5" x14ac:dyDescent="0.25">
      <c r="B427" s="152"/>
      <c r="C427" s="153">
        <v>42997</v>
      </c>
      <c r="D427" s="130">
        <v>37.958726399533333</v>
      </c>
      <c r="E427" s="130">
        <v>51.122206785400003</v>
      </c>
    </row>
    <row r="428" spans="2:5" x14ac:dyDescent="0.25">
      <c r="B428" s="152"/>
      <c r="C428" s="153">
        <v>42998</v>
      </c>
      <c r="D428" s="130">
        <v>39.054961423666661</v>
      </c>
      <c r="E428" s="130">
        <v>51.668925060533333</v>
      </c>
    </row>
    <row r="429" spans="2:5" x14ac:dyDescent="0.25">
      <c r="B429" s="152"/>
      <c r="C429" s="153">
        <v>42999</v>
      </c>
      <c r="D429" s="130">
        <v>39.237795173333339</v>
      </c>
      <c r="E429" s="130">
        <v>52.889857326400005</v>
      </c>
    </row>
    <row r="430" spans="2:5" x14ac:dyDescent="0.25">
      <c r="B430" s="152"/>
      <c r="C430" s="153">
        <v>43000</v>
      </c>
      <c r="D430" s="130">
        <v>37.096445152933335</v>
      </c>
      <c r="E430" s="130">
        <v>54.676946870200005</v>
      </c>
    </row>
    <row r="431" spans="2:5" x14ac:dyDescent="0.25">
      <c r="B431" s="152"/>
      <c r="C431" s="153">
        <v>43003</v>
      </c>
      <c r="D431" s="130">
        <v>34.685573264199995</v>
      </c>
      <c r="E431" s="130">
        <v>55.349729104533338</v>
      </c>
    </row>
    <row r="432" spans="2:5" x14ac:dyDescent="0.25">
      <c r="B432" s="152"/>
      <c r="C432" s="153">
        <v>43004</v>
      </c>
      <c r="D432" s="130">
        <v>32.616785595133337</v>
      </c>
      <c r="E432" s="130">
        <v>55.026243792133329</v>
      </c>
    </row>
    <row r="433" spans="2:5" x14ac:dyDescent="0.25">
      <c r="B433" s="152"/>
      <c r="C433" s="153">
        <v>43005</v>
      </c>
      <c r="D433" s="130">
        <v>32.700398942333329</v>
      </c>
      <c r="E433" s="130">
        <v>53.74883564473334</v>
      </c>
    </row>
    <row r="434" spans="2:5" x14ac:dyDescent="0.25">
      <c r="B434" s="152"/>
      <c r="C434" s="153">
        <v>43006</v>
      </c>
      <c r="D434" s="130">
        <v>32.763835885266666</v>
      </c>
      <c r="E434" s="130">
        <v>53.319900868466661</v>
      </c>
    </row>
    <row r="435" spans="2:5" x14ac:dyDescent="0.25">
      <c r="B435" s="152"/>
      <c r="C435" s="153">
        <v>43007</v>
      </c>
      <c r="D435" s="130">
        <v>34.941384448400001</v>
      </c>
      <c r="E435" s="130">
        <v>52.823542882466661</v>
      </c>
    </row>
    <row r="436" spans="2:5" x14ac:dyDescent="0.25">
      <c r="B436" s="152"/>
      <c r="C436" s="153">
        <v>43010</v>
      </c>
      <c r="D436" s="130">
        <v>38.661950768933337</v>
      </c>
      <c r="E436" s="130">
        <v>54.085119151733323</v>
      </c>
    </row>
    <row r="437" spans="2:5" x14ac:dyDescent="0.25">
      <c r="B437" s="152"/>
      <c r="C437" s="153">
        <v>43011</v>
      </c>
      <c r="D437" s="130">
        <v>38.254950903999998</v>
      </c>
      <c r="E437" s="130">
        <v>55.401394539199984</v>
      </c>
    </row>
    <row r="438" spans="2:5" x14ac:dyDescent="0.25">
      <c r="B438" s="152"/>
      <c r="C438" s="153">
        <v>43012</v>
      </c>
      <c r="D438" s="130">
        <v>38.603075150533336</v>
      </c>
      <c r="E438" s="130">
        <v>58.074326036533328</v>
      </c>
    </row>
    <row r="439" spans="2:5" x14ac:dyDescent="0.25">
      <c r="B439" s="152"/>
      <c r="C439" s="153">
        <v>43013</v>
      </c>
      <c r="D439" s="130">
        <v>39.822227903133331</v>
      </c>
      <c r="E439" s="130">
        <v>57.669801735999989</v>
      </c>
    </row>
    <row r="440" spans="2:5" x14ac:dyDescent="0.25">
      <c r="B440" s="152"/>
      <c r="C440" s="153">
        <v>43014</v>
      </c>
      <c r="D440" s="130">
        <v>40.608076398199998</v>
      </c>
      <c r="E440" s="130">
        <v>57.089217459933337</v>
      </c>
    </row>
    <row r="441" spans="2:5" x14ac:dyDescent="0.25">
      <c r="B441" s="152"/>
      <c r="C441" s="153">
        <v>43017</v>
      </c>
      <c r="D441" s="130">
        <v>37.583835974466666</v>
      </c>
      <c r="E441" s="130">
        <v>59.037095775333341</v>
      </c>
    </row>
    <row r="442" spans="2:5" x14ac:dyDescent="0.25">
      <c r="B442" s="152"/>
      <c r="C442" s="153">
        <v>43018</v>
      </c>
      <c r="D442" s="130">
        <v>40.22430446686667</v>
      </c>
      <c r="E442" s="130">
        <v>59.677229434533338</v>
      </c>
    </row>
    <row r="443" spans="2:5" x14ac:dyDescent="0.25">
      <c r="B443" s="152"/>
      <c r="C443" s="153">
        <v>43019</v>
      </c>
      <c r="D443" s="130">
        <v>39.492965438800006</v>
      </c>
      <c r="E443" s="130">
        <v>60.417152268866673</v>
      </c>
    </row>
    <row r="444" spans="2:5" x14ac:dyDescent="0.25">
      <c r="B444" s="152"/>
      <c r="C444" s="153">
        <v>43020</v>
      </c>
      <c r="D444" s="130">
        <v>38.153681554733332</v>
      </c>
      <c r="E444" s="130">
        <v>60.353844796666664</v>
      </c>
    </row>
    <row r="445" spans="2:5" x14ac:dyDescent="0.25">
      <c r="B445" s="152"/>
      <c r="C445" s="153">
        <v>43021</v>
      </c>
      <c r="D445" s="130">
        <v>38.289709183533333</v>
      </c>
      <c r="E445" s="130">
        <v>60.300739102733338</v>
      </c>
    </row>
    <row r="446" spans="2:5" x14ac:dyDescent="0.25">
      <c r="B446" s="152"/>
      <c r="C446" s="153">
        <v>43024</v>
      </c>
      <c r="D446" s="130">
        <v>44.651568436866668</v>
      </c>
      <c r="E446" s="130">
        <v>58.66818859093334</v>
      </c>
    </row>
    <row r="447" spans="2:5" x14ac:dyDescent="0.25">
      <c r="B447" s="152"/>
      <c r="C447" s="153">
        <v>43025</v>
      </c>
      <c r="D447" s="130">
        <v>44.632926121066667</v>
      </c>
      <c r="E447" s="130">
        <v>57.398293155200008</v>
      </c>
    </row>
    <row r="448" spans="2:5" x14ac:dyDescent="0.25">
      <c r="B448" s="152"/>
      <c r="C448" s="153">
        <v>43026</v>
      </c>
      <c r="D448" s="130">
        <v>45.989783058933334</v>
      </c>
      <c r="E448" s="130">
        <v>56.514683111200007</v>
      </c>
    </row>
    <row r="449" spans="2:5" x14ac:dyDescent="0.25">
      <c r="B449" s="152"/>
      <c r="C449" s="153">
        <v>43027</v>
      </c>
      <c r="D449" s="130">
        <v>46.490488028866672</v>
      </c>
      <c r="E449" s="130">
        <v>56.8606547702</v>
      </c>
    </row>
    <row r="450" spans="2:5" x14ac:dyDescent="0.25">
      <c r="B450" s="152"/>
      <c r="C450" s="153">
        <v>43028</v>
      </c>
      <c r="D450" s="130">
        <v>47.055005455933333</v>
      </c>
      <c r="E450" s="130">
        <v>57.229583110199997</v>
      </c>
    </row>
    <row r="451" spans="2:5" x14ac:dyDescent="0.25">
      <c r="B451" s="152"/>
      <c r="C451" s="153">
        <v>43031</v>
      </c>
      <c r="D451" s="130">
        <v>45.339532336266672</v>
      </c>
      <c r="E451" s="130">
        <v>58.05720066260001</v>
      </c>
    </row>
    <row r="452" spans="2:5" x14ac:dyDescent="0.25">
      <c r="B452" s="152"/>
      <c r="C452" s="153">
        <v>43032</v>
      </c>
      <c r="D452" s="130">
        <v>41.459138034733328</v>
      </c>
      <c r="E452" s="130">
        <v>57.437804692</v>
      </c>
    </row>
    <row r="453" spans="2:5" x14ac:dyDescent="0.25">
      <c r="B453" s="152"/>
      <c r="C453" s="153">
        <v>43033</v>
      </c>
      <c r="D453" s="130">
        <v>41.846527577933337</v>
      </c>
      <c r="E453" s="130">
        <v>56.542296755066673</v>
      </c>
    </row>
    <row r="454" spans="2:5" x14ac:dyDescent="0.25">
      <c r="B454" s="152"/>
      <c r="C454" s="153">
        <v>43034</v>
      </c>
      <c r="D454" s="130">
        <v>42.014284506133329</v>
      </c>
      <c r="E454" s="130">
        <v>54.496456635066671</v>
      </c>
    </row>
    <row r="455" spans="2:5" x14ac:dyDescent="0.25">
      <c r="B455" s="152"/>
      <c r="C455" s="153">
        <v>43035</v>
      </c>
      <c r="D455" s="130">
        <v>40.13915457946667</v>
      </c>
      <c r="E455" s="130">
        <v>53.942145605733337</v>
      </c>
    </row>
    <row r="456" spans="2:5" x14ac:dyDescent="0.25">
      <c r="B456" s="152"/>
      <c r="C456" s="153">
        <v>43038</v>
      </c>
      <c r="D456" s="130">
        <v>40.285085645400002</v>
      </c>
      <c r="E456" s="130">
        <v>53.791079462199995</v>
      </c>
    </row>
    <row r="457" spans="2:5" x14ac:dyDescent="0.25">
      <c r="B457" s="152"/>
      <c r="C457" s="153">
        <v>43039</v>
      </c>
      <c r="D457" s="130">
        <v>40.694484690466666</v>
      </c>
      <c r="E457" s="130">
        <v>53.34812432133333</v>
      </c>
    </row>
    <row r="458" spans="2:5" x14ac:dyDescent="0.25">
      <c r="B458" s="152"/>
      <c r="C458" s="153">
        <v>43040</v>
      </c>
      <c r="D458" s="130">
        <v>40.895378772599997</v>
      </c>
      <c r="E458" s="130">
        <v>55.025954640266654</v>
      </c>
    </row>
    <row r="459" spans="2:5" x14ac:dyDescent="0.25">
      <c r="B459" s="152"/>
      <c r="C459" s="153">
        <v>43041</v>
      </c>
      <c r="D459" s="130">
        <v>41.583548804400003</v>
      </c>
      <c r="E459" s="130">
        <v>56.04688002413333</v>
      </c>
    </row>
    <row r="460" spans="2:5" x14ac:dyDescent="0.25">
      <c r="B460" s="152"/>
      <c r="C460" s="153">
        <v>43042</v>
      </c>
      <c r="D460" s="130">
        <v>42.116130372199997</v>
      </c>
      <c r="E460" s="130">
        <v>57.256259271133331</v>
      </c>
    </row>
    <row r="461" spans="2:5" x14ac:dyDescent="0.25">
      <c r="B461" s="152"/>
      <c r="C461" s="153">
        <v>43045</v>
      </c>
      <c r="D461" s="130">
        <v>42.495674576199995</v>
      </c>
      <c r="E461" s="130">
        <v>57.723389226066665</v>
      </c>
    </row>
    <row r="462" spans="2:5" x14ac:dyDescent="0.25">
      <c r="B462" s="152"/>
      <c r="C462" s="153">
        <v>43046</v>
      </c>
      <c r="D462" s="130">
        <v>36.307833855333335</v>
      </c>
      <c r="E462" s="130">
        <v>59.078848303999997</v>
      </c>
    </row>
    <row r="463" spans="2:5" x14ac:dyDescent="0.25">
      <c r="B463" s="152"/>
      <c r="C463" s="153">
        <v>43047</v>
      </c>
      <c r="D463" s="130">
        <v>36.4063412466</v>
      </c>
      <c r="E463" s="130">
        <v>59.254335768800004</v>
      </c>
    </row>
    <row r="464" spans="2:5" x14ac:dyDescent="0.25">
      <c r="B464" s="152"/>
      <c r="C464" s="153">
        <v>43048</v>
      </c>
      <c r="D464" s="130">
        <v>35.312636518400005</v>
      </c>
      <c r="E464" s="130">
        <v>59.25714417606666</v>
      </c>
    </row>
    <row r="465" spans="2:5" x14ac:dyDescent="0.25">
      <c r="B465" s="152"/>
      <c r="C465" s="153">
        <v>43049</v>
      </c>
      <c r="D465" s="130">
        <v>36.438665004599997</v>
      </c>
      <c r="E465" s="130">
        <v>59.334923637466666</v>
      </c>
    </row>
    <row r="466" spans="2:5" x14ac:dyDescent="0.25">
      <c r="B466" s="152"/>
      <c r="C466" s="153">
        <v>43052</v>
      </c>
      <c r="D466" s="130">
        <v>36.733500978666662</v>
      </c>
      <c r="E466" s="130">
        <v>59.425500834333334</v>
      </c>
    </row>
    <row r="467" spans="2:5" x14ac:dyDescent="0.25">
      <c r="B467" s="152"/>
      <c r="C467" s="153">
        <v>43053</v>
      </c>
      <c r="D467" s="130">
        <v>37.786811020199998</v>
      </c>
      <c r="E467" s="130">
        <v>59.000741787333332</v>
      </c>
    </row>
    <row r="468" spans="2:5" x14ac:dyDescent="0.25">
      <c r="B468" s="152"/>
      <c r="C468" s="153">
        <v>43054</v>
      </c>
      <c r="D468" s="130">
        <v>42.375446362866668</v>
      </c>
      <c r="E468" s="130">
        <v>57.755131142466666</v>
      </c>
    </row>
    <row r="469" spans="2:5" x14ac:dyDescent="0.25">
      <c r="B469" s="152"/>
      <c r="C469" s="153">
        <v>43055</v>
      </c>
      <c r="D469" s="130">
        <v>42.263672025133332</v>
      </c>
      <c r="E469" s="130">
        <v>56.588576872400004</v>
      </c>
    </row>
    <row r="470" spans="2:5" x14ac:dyDescent="0.25">
      <c r="B470" s="152"/>
      <c r="C470" s="153">
        <v>43056</v>
      </c>
      <c r="D470" s="130">
        <v>43.245743232400002</v>
      </c>
      <c r="E470" s="130">
        <v>56.033993795466664</v>
      </c>
    </row>
    <row r="471" spans="2:5" x14ac:dyDescent="0.25">
      <c r="B471" s="152"/>
      <c r="C471" s="153">
        <v>43059</v>
      </c>
      <c r="D471" s="130">
        <v>44.216138624533336</v>
      </c>
      <c r="E471" s="130">
        <v>56.090944152733329</v>
      </c>
    </row>
    <row r="472" spans="2:5" x14ac:dyDescent="0.25">
      <c r="B472" s="152"/>
      <c r="C472" s="153">
        <v>43060</v>
      </c>
      <c r="D472" s="130">
        <v>43.984727831866671</v>
      </c>
      <c r="E472" s="130">
        <v>56.595133870599994</v>
      </c>
    </row>
    <row r="473" spans="2:5" x14ac:dyDescent="0.25">
      <c r="B473" s="152"/>
      <c r="C473" s="153">
        <v>43061</v>
      </c>
      <c r="D473" s="130">
        <v>43.05134266413333</v>
      </c>
      <c r="E473" s="130">
        <v>57.04482256226666</v>
      </c>
    </row>
    <row r="474" spans="2:5" x14ac:dyDescent="0.25">
      <c r="B474" s="152"/>
      <c r="C474" s="153">
        <v>43062</v>
      </c>
      <c r="D474" s="130">
        <v>39.443400448199995</v>
      </c>
      <c r="E474" s="130">
        <v>56.430890357199992</v>
      </c>
    </row>
    <row r="475" spans="2:5" x14ac:dyDescent="0.25">
      <c r="B475" s="152"/>
      <c r="C475" s="153">
        <v>43063</v>
      </c>
      <c r="D475" s="130">
        <v>37.632774473333335</v>
      </c>
      <c r="E475" s="130">
        <v>54.905269339666667</v>
      </c>
    </row>
    <row r="476" spans="2:5" x14ac:dyDescent="0.25">
      <c r="B476" s="152"/>
      <c r="C476" s="153">
        <v>43066</v>
      </c>
      <c r="D476" s="130">
        <v>37.614482675400005</v>
      </c>
      <c r="E476" s="130">
        <v>52.875164177733339</v>
      </c>
    </row>
    <row r="477" spans="2:5" x14ac:dyDescent="0.25">
      <c r="B477" s="152"/>
      <c r="C477" s="153">
        <v>43067</v>
      </c>
      <c r="D477" s="130">
        <v>37.062074674400002</v>
      </c>
      <c r="E477" s="130">
        <v>51.625202024866667</v>
      </c>
    </row>
    <row r="478" spans="2:5" x14ac:dyDescent="0.25">
      <c r="B478" s="152"/>
      <c r="C478" s="153">
        <v>43068</v>
      </c>
      <c r="D478" s="130">
        <v>40.443685501133331</v>
      </c>
      <c r="E478" s="130">
        <v>51.912615079466676</v>
      </c>
    </row>
    <row r="479" spans="2:5" x14ac:dyDescent="0.25">
      <c r="B479" s="152"/>
      <c r="C479" s="153">
        <v>43069</v>
      </c>
      <c r="D479" s="130">
        <v>42.462982737199994</v>
      </c>
      <c r="E479" s="130">
        <v>52.04667120966667</v>
      </c>
    </row>
    <row r="480" spans="2:5" x14ac:dyDescent="0.25">
      <c r="B480" s="152"/>
      <c r="C480" s="153">
        <v>43070</v>
      </c>
      <c r="D480" s="130">
        <v>45.71916524626667</v>
      </c>
      <c r="E480" s="130">
        <v>52.97042626213333</v>
      </c>
    </row>
    <row r="481" spans="2:5" x14ac:dyDescent="0.25">
      <c r="B481" s="152"/>
      <c r="C481" s="153">
        <v>43073</v>
      </c>
      <c r="D481" s="130">
        <v>46.010154534133328</v>
      </c>
      <c r="E481" s="130">
        <v>54.103977249266663</v>
      </c>
    </row>
    <row r="482" spans="2:5" x14ac:dyDescent="0.25">
      <c r="B482" s="152"/>
      <c r="C482" s="153">
        <v>43074</v>
      </c>
      <c r="D482" s="130">
        <v>46.713579575866667</v>
      </c>
      <c r="E482" s="130">
        <v>54.005632417666668</v>
      </c>
    </row>
    <row r="483" spans="2:5" x14ac:dyDescent="0.25">
      <c r="B483" s="152"/>
      <c r="C483" s="153">
        <v>43075</v>
      </c>
      <c r="D483" s="130">
        <v>46.065957775999998</v>
      </c>
      <c r="E483" s="130">
        <v>53.847193650466664</v>
      </c>
    </row>
    <row r="484" spans="2:5" x14ac:dyDescent="0.25">
      <c r="B484" s="152"/>
      <c r="C484" s="153">
        <v>43076</v>
      </c>
      <c r="D484" s="130">
        <v>41.686859706333337</v>
      </c>
      <c r="E484" s="130">
        <v>53.986065099933334</v>
      </c>
    </row>
    <row r="485" spans="2:5" x14ac:dyDescent="0.25">
      <c r="B485" s="152"/>
      <c r="C485" s="153">
        <v>43077</v>
      </c>
      <c r="D485" s="130">
        <v>41.641302183199997</v>
      </c>
      <c r="E485" s="130">
        <v>53.958536030866668</v>
      </c>
    </row>
    <row r="486" spans="2:5" x14ac:dyDescent="0.25">
      <c r="B486" s="152"/>
      <c r="C486" s="153">
        <v>43080</v>
      </c>
      <c r="D486" s="130">
        <v>41.254177668600001</v>
      </c>
      <c r="E486" s="130">
        <v>53.077225783266663</v>
      </c>
    </row>
    <row r="487" spans="2:5" x14ac:dyDescent="0.25">
      <c r="B487" s="152"/>
      <c r="C487" s="153">
        <v>43081</v>
      </c>
      <c r="D487" s="130">
        <v>41.341881501333333</v>
      </c>
      <c r="E487" s="130">
        <v>51.995114808666671</v>
      </c>
    </row>
    <row r="488" spans="2:5" x14ac:dyDescent="0.25">
      <c r="B488" s="152"/>
      <c r="C488" s="153">
        <v>43082</v>
      </c>
      <c r="D488" s="130">
        <v>41.863874044133333</v>
      </c>
      <c r="E488" s="130">
        <v>53.675479981266669</v>
      </c>
    </row>
    <row r="489" spans="2:5" x14ac:dyDescent="0.25">
      <c r="B489" s="152"/>
      <c r="C489" s="153">
        <v>43083</v>
      </c>
      <c r="D489" s="130">
        <v>42.500485125733327</v>
      </c>
      <c r="E489" s="130">
        <v>55.612274612000007</v>
      </c>
    </row>
    <row r="490" spans="2:5" x14ac:dyDescent="0.25">
      <c r="B490" s="152"/>
      <c r="C490" s="153">
        <v>43084</v>
      </c>
      <c r="D490" s="130">
        <v>49.015386700533334</v>
      </c>
      <c r="E490" s="130">
        <v>56.537354548466666</v>
      </c>
    </row>
    <row r="491" spans="2:5" x14ac:dyDescent="0.25">
      <c r="B491" s="152"/>
      <c r="C491" s="153">
        <v>43087</v>
      </c>
      <c r="D491" s="130">
        <v>49.960165782266671</v>
      </c>
      <c r="E491" s="130">
        <v>57.757254208266673</v>
      </c>
    </row>
    <row r="492" spans="2:5" x14ac:dyDescent="0.25">
      <c r="B492" s="152"/>
      <c r="C492" s="153">
        <v>43088</v>
      </c>
      <c r="D492" s="130">
        <v>51.881176304199997</v>
      </c>
      <c r="E492" s="130">
        <v>60.727751222866672</v>
      </c>
    </row>
    <row r="493" spans="2:5" x14ac:dyDescent="0.25">
      <c r="B493" s="152"/>
      <c r="C493" s="153">
        <v>43089</v>
      </c>
      <c r="D493" s="130">
        <v>53.161587759</v>
      </c>
      <c r="E493" s="130">
        <v>62.724701279666668</v>
      </c>
    </row>
    <row r="494" spans="2:5" x14ac:dyDescent="0.25">
      <c r="B494" s="152"/>
      <c r="C494" s="153">
        <v>43090</v>
      </c>
      <c r="D494" s="130">
        <v>51.791913148866669</v>
      </c>
      <c r="E494" s="130">
        <v>63.574680109333329</v>
      </c>
    </row>
    <row r="495" spans="2:5" x14ac:dyDescent="0.25">
      <c r="B495" s="152"/>
      <c r="C495" s="153">
        <v>43091</v>
      </c>
      <c r="D495" s="130">
        <v>50.529380585800006</v>
      </c>
      <c r="E495" s="130">
        <v>65.32050588993333</v>
      </c>
    </row>
    <row r="496" spans="2:5" x14ac:dyDescent="0.25">
      <c r="B496" s="152"/>
      <c r="C496" s="153">
        <v>43096</v>
      </c>
      <c r="D496" s="130">
        <v>48.426505427666662</v>
      </c>
      <c r="E496" s="130">
        <v>66.23355625586666</v>
      </c>
    </row>
    <row r="497" spans="2:5" x14ac:dyDescent="0.25">
      <c r="B497" s="152"/>
      <c r="C497" s="153">
        <v>43097</v>
      </c>
      <c r="D497" s="130">
        <v>49.156807332933333</v>
      </c>
      <c r="E497" s="130">
        <v>67.467295935866659</v>
      </c>
    </row>
    <row r="498" spans="2:5" x14ac:dyDescent="0.25">
      <c r="B498" s="152"/>
      <c r="C498" s="153">
        <v>43098</v>
      </c>
      <c r="D498" s="130">
        <v>52.526593242866667</v>
      </c>
      <c r="E498" s="130">
        <v>68.72368669413332</v>
      </c>
    </row>
    <row r="499" spans="2:5" x14ac:dyDescent="0.25">
      <c r="B499" s="152">
        <v>2018</v>
      </c>
      <c r="C499" s="153">
        <v>43102</v>
      </c>
      <c r="D499" s="130">
        <v>60.605081976800001</v>
      </c>
      <c r="E499" s="130">
        <v>72.334655751599996</v>
      </c>
    </row>
    <row r="500" spans="2:5" x14ac:dyDescent="0.25">
      <c r="B500" s="152"/>
      <c r="C500" s="153">
        <v>43103</v>
      </c>
      <c r="D500" s="130">
        <v>60.230679797866671</v>
      </c>
      <c r="E500" s="130">
        <v>72.185371046066663</v>
      </c>
    </row>
    <row r="501" spans="2:5" x14ac:dyDescent="0.25">
      <c r="B501" s="152"/>
      <c r="C501" s="153">
        <v>43104</v>
      </c>
      <c r="D501" s="130">
        <v>61.197704960666663</v>
      </c>
      <c r="E501" s="130">
        <v>71.990809670999994</v>
      </c>
    </row>
    <row r="502" spans="2:5" x14ac:dyDescent="0.25">
      <c r="B502" s="152"/>
      <c r="C502" s="153">
        <v>43105</v>
      </c>
      <c r="D502" s="130">
        <v>60.552748706199999</v>
      </c>
      <c r="E502" s="130">
        <v>71.682581591866665</v>
      </c>
    </row>
    <row r="503" spans="2:5" x14ac:dyDescent="0.25">
      <c r="B503" s="152"/>
      <c r="C503" s="153">
        <v>43108</v>
      </c>
      <c r="D503" s="130">
        <v>60.211362697533332</v>
      </c>
      <c r="E503" s="130">
        <v>70.996483204533348</v>
      </c>
    </row>
    <row r="504" spans="2:5" x14ac:dyDescent="0.25">
      <c r="B504" s="152"/>
      <c r="C504" s="153">
        <v>43109</v>
      </c>
      <c r="D504" s="130">
        <v>59.462115615133328</v>
      </c>
      <c r="E504" s="130">
        <v>66.965521861466669</v>
      </c>
    </row>
    <row r="505" spans="2:5" x14ac:dyDescent="0.25">
      <c r="B505" s="152"/>
      <c r="C505" s="153">
        <v>43110</v>
      </c>
      <c r="D505" s="130">
        <v>59.156332495133334</v>
      </c>
      <c r="E505" s="130">
        <v>66.865369387266668</v>
      </c>
    </row>
    <row r="506" spans="2:5" x14ac:dyDescent="0.25">
      <c r="B506" s="152"/>
      <c r="C506" s="153">
        <v>43111</v>
      </c>
      <c r="D506" s="130">
        <v>52.578995221599996</v>
      </c>
      <c r="E506" s="130">
        <v>67.759126272533337</v>
      </c>
    </row>
    <row r="507" spans="2:5" x14ac:dyDescent="0.25">
      <c r="B507" s="152"/>
      <c r="C507" s="153">
        <v>43112</v>
      </c>
      <c r="D507" s="130">
        <v>51.047016370266668</v>
      </c>
      <c r="E507" s="130">
        <v>68.331304546133339</v>
      </c>
    </row>
    <row r="508" spans="2:5" x14ac:dyDescent="0.25">
      <c r="B508" s="152"/>
      <c r="C508" s="153">
        <v>43115</v>
      </c>
      <c r="D508" s="130">
        <v>49.605192129599999</v>
      </c>
      <c r="E508" s="130">
        <v>64.605345925333324</v>
      </c>
    </row>
    <row r="509" spans="2:5" x14ac:dyDescent="0.25">
      <c r="B509" s="152"/>
      <c r="C509" s="153">
        <v>43116</v>
      </c>
      <c r="D509" s="130">
        <v>47.443557910866666</v>
      </c>
      <c r="E509" s="130">
        <v>61.697223901266661</v>
      </c>
    </row>
    <row r="510" spans="2:5" x14ac:dyDescent="0.25">
      <c r="B510" s="152"/>
      <c r="C510" s="153">
        <v>43117</v>
      </c>
      <c r="D510" s="130">
        <v>47.025994201400003</v>
      </c>
      <c r="E510" s="130">
        <v>59.358866294733318</v>
      </c>
    </row>
    <row r="511" spans="2:5" x14ac:dyDescent="0.25">
      <c r="B511" s="152"/>
      <c r="C511" s="153">
        <v>43118</v>
      </c>
      <c r="D511" s="130">
        <v>45.428870064999998</v>
      </c>
      <c r="E511" s="130">
        <v>57.32961228906666</v>
      </c>
    </row>
    <row r="512" spans="2:5" x14ac:dyDescent="0.25">
      <c r="B512" s="152"/>
      <c r="C512" s="153">
        <v>43119</v>
      </c>
      <c r="D512" s="130">
        <v>43.816384270999997</v>
      </c>
      <c r="E512" s="130">
        <v>55.630970668599986</v>
      </c>
    </row>
    <row r="513" spans="2:5" x14ac:dyDescent="0.25">
      <c r="B513" s="152"/>
      <c r="C513" s="153">
        <v>43122</v>
      </c>
      <c r="D513" s="130">
        <v>41.077502803133328</v>
      </c>
      <c r="E513" s="130">
        <v>53.041606509533331</v>
      </c>
    </row>
    <row r="514" spans="2:5" x14ac:dyDescent="0.25">
      <c r="B514" s="152"/>
      <c r="C514" s="153">
        <v>43123</v>
      </c>
      <c r="D514" s="130">
        <v>35.638756338666667</v>
      </c>
      <c r="E514" s="130">
        <v>51.821749341666667</v>
      </c>
    </row>
    <row r="515" spans="2:5" x14ac:dyDescent="0.25">
      <c r="B515" s="152"/>
      <c r="C515" s="153">
        <v>43124</v>
      </c>
      <c r="D515" s="130">
        <v>27.119930110200002</v>
      </c>
      <c r="E515" s="130">
        <v>49.397006357333339</v>
      </c>
    </row>
    <row r="516" spans="2:5" x14ac:dyDescent="0.25">
      <c r="B516" s="152"/>
      <c r="C516" s="153">
        <v>43125</v>
      </c>
      <c r="D516" s="130">
        <v>27.590971804599999</v>
      </c>
      <c r="E516" s="130">
        <v>50.941381638800003</v>
      </c>
    </row>
    <row r="517" spans="2:5" x14ac:dyDescent="0.25">
      <c r="B517" s="152"/>
      <c r="C517" s="153">
        <v>43126</v>
      </c>
      <c r="D517" s="130">
        <v>25.837620116</v>
      </c>
      <c r="E517" s="130">
        <v>52.881836233466672</v>
      </c>
    </row>
    <row r="518" spans="2:5" x14ac:dyDescent="0.25">
      <c r="B518" s="152"/>
      <c r="C518" s="153">
        <v>43129</v>
      </c>
      <c r="D518" s="130">
        <v>26.096741372533334</v>
      </c>
      <c r="E518" s="130">
        <v>54.798932699533339</v>
      </c>
    </row>
    <row r="519" spans="2:5" x14ac:dyDescent="0.25">
      <c r="B519" s="152"/>
      <c r="C519" s="153">
        <v>43130</v>
      </c>
      <c r="D519" s="130">
        <v>25.447977276733333</v>
      </c>
      <c r="E519" s="130">
        <v>56.821541089333337</v>
      </c>
    </row>
    <row r="520" spans="2:5" x14ac:dyDescent="0.25">
      <c r="B520" s="152"/>
      <c r="C520" s="153">
        <v>43131</v>
      </c>
      <c r="D520" s="130">
        <v>26.392524314333333</v>
      </c>
      <c r="E520" s="130">
        <v>58.853646907733342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2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103"/>
    <col min="2" max="2" width="12.140625" style="103" customWidth="1"/>
    <col min="3" max="16384" width="8.85546875" style="103"/>
  </cols>
  <sheetData>
    <row r="1" spans="1:26" x14ac:dyDescent="0.25">
      <c r="A1" s="101"/>
      <c r="B1" s="102" t="s">
        <v>62</v>
      </c>
    </row>
    <row r="2" spans="1:26" x14ac:dyDescent="0.25">
      <c r="A2" s="101"/>
      <c r="B2" s="102" t="s">
        <v>130</v>
      </c>
    </row>
    <row r="3" spans="1:26" x14ac:dyDescent="0.25">
      <c r="A3" s="101"/>
      <c r="B3" s="104" t="s">
        <v>190</v>
      </c>
    </row>
    <row r="4" spans="1:26" x14ac:dyDescent="0.25">
      <c r="A4" s="105" t="s">
        <v>0</v>
      </c>
      <c r="B4" s="101" t="s">
        <v>201</v>
      </c>
    </row>
    <row r="5" spans="1:26" x14ac:dyDescent="0.25">
      <c r="A5" s="105" t="s">
        <v>1</v>
      </c>
      <c r="B5" s="101"/>
    </row>
    <row r="6" spans="1:26" x14ac:dyDescent="0.25">
      <c r="A6" s="105" t="s">
        <v>2</v>
      </c>
      <c r="B6" s="101" t="s">
        <v>178</v>
      </c>
    </row>
    <row r="7" spans="1:26" x14ac:dyDescent="0.25">
      <c r="A7" s="105" t="s">
        <v>3</v>
      </c>
      <c r="B7" s="106" t="s">
        <v>153</v>
      </c>
    </row>
    <row r="8" spans="1:26" x14ac:dyDescent="0.25">
      <c r="A8" s="105" t="s">
        <v>4</v>
      </c>
    </row>
    <row r="9" spans="1:26" x14ac:dyDescent="0.25">
      <c r="A9" s="105" t="s">
        <v>5</v>
      </c>
      <c r="B9" s="101"/>
    </row>
    <row r="10" spans="1:26" x14ac:dyDescent="0.25">
      <c r="A10" s="110" t="s">
        <v>6</v>
      </c>
      <c r="B10" s="150"/>
    </row>
    <row r="11" spans="1:26" x14ac:dyDescent="0.2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s="113" customFormat="1" ht="12" x14ac:dyDescent="0.2">
      <c r="B12" s="113" t="s">
        <v>150</v>
      </c>
    </row>
    <row r="13" spans="1:26" s="113" customFormat="1" ht="12" x14ac:dyDescent="0.2">
      <c r="B13" s="154">
        <v>0.375</v>
      </c>
      <c r="C13" s="156">
        <v>2.4186108254435101</v>
      </c>
      <c r="D13" s="130"/>
    </row>
    <row r="14" spans="1:26" s="113" customFormat="1" ht="12" x14ac:dyDescent="0.2">
      <c r="B14" s="154">
        <v>0.3756944444444445</v>
      </c>
      <c r="C14" s="156">
        <v>0.94693739777395003</v>
      </c>
    </row>
    <row r="15" spans="1:26" s="113" customFormat="1" ht="12" x14ac:dyDescent="0.2">
      <c r="B15" s="154">
        <v>0.37638888888888888</v>
      </c>
      <c r="C15" s="156">
        <v>16.724663397566601</v>
      </c>
    </row>
    <row r="16" spans="1:26" s="113" customFormat="1" ht="12" x14ac:dyDescent="0.2">
      <c r="B16" s="154">
        <v>0.37708333333333338</v>
      </c>
      <c r="C16" s="156">
        <v>22.050416580758899</v>
      </c>
    </row>
    <row r="17" spans="2:3" s="113" customFormat="1" ht="12" x14ac:dyDescent="0.2">
      <c r="B17" s="154">
        <v>0.37777777777777777</v>
      </c>
      <c r="C17" s="156">
        <v>4.3654801079906704</v>
      </c>
    </row>
    <row r="18" spans="2:3" s="113" customFormat="1" ht="12" x14ac:dyDescent="0.2">
      <c r="B18" s="154">
        <v>0.37847222222222227</v>
      </c>
      <c r="C18" s="156">
        <v>6.8165123596635997</v>
      </c>
    </row>
    <row r="19" spans="2:3" s="113" customFormat="1" ht="12" x14ac:dyDescent="0.2">
      <c r="B19" s="154">
        <v>0.37916666666666665</v>
      </c>
      <c r="C19" s="156">
        <v>4.8414381907412203</v>
      </c>
    </row>
    <row r="20" spans="2:3" s="113" customFormat="1" ht="12" x14ac:dyDescent="0.2">
      <c r="B20" s="154">
        <v>0.37986111111111115</v>
      </c>
      <c r="C20" s="156">
        <v>16.890965074202398</v>
      </c>
    </row>
    <row r="21" spans="2:3" s="113" customFormat="1" ht="12" x14ac:dyDescent="0.2">
      <c r="B21" s="154">
        <v>0.38055555555555554</v>
      </c>
      <c r="C21" s="156">
        <v>3.9341407231393899</v>
      </c>
    </row>
    <row r="22" spans="2:3" s="113" customFormat="1" ht="12" x14ac:dyDescent="0.2">
      <c r="B22" s="154">
        <v>0.38125000000000003</v>
      </c>
      <c r="C22" s="156">
        <v>3.0753706804784401E-2</v>
      </c>
    </row>
    <row r="23" spans="2:3" s="113" customFormat="1" ht="12" x14ac:dyDescent="0.2">
      <c r="B23" s="154">
        <v>0.38194444444444442</v>
      </c>
      <c r="C23" s="156">
        <v>23.396493034570799</v>
      </c>
    </row>
    <row r="24" spans="2:3" s="113" customFormat="1" ht="12" x14ac:dyDescent="0.2">
      <c r="B24" s="154">
        <v>0.38263888888888892</v>
      </c>
      <c r="C24" s="156">
        <v>2.3124689624057</v>
      </c>
    </row>
    <row r="25" spans="2:3" s="113" customFormat="1" ht="12" x14ac:dyDescent="0.2">
      <c r="B25" s="154">
        <v>0.3833333333333333</v>
      </c>
      <c r="C25" s="156">
        <v>2.3132038820288998</v>
      </c>
    </row>
    <row r="26" spans="2:3" s="113" customFormat="1" ht="12" x14ac:dyDescent="0.2">
      <c r="B26" s="154">
        <v>0.3840277777777778</v>
      </c>
      <c r="C26" s="156">
        <v>14.387188838559799</v>
      </c>
    </row>
    <row r="27" spans="2:3" s="113" customFormat="1" ht="12" x14ac:dyDescent="0.2">
      <c r="B27" s="154">
        <v>0.38472222222222219</v>
      </c>
      <c r="C27" s="156">
        <v>2.7542609499659698</v>
      </c>
    </row>
    <row r="28" spans="2:3" s="113" customFormat="1" ht="12" x14ac:dyDescent="0.2">
      <c r="B28" s="154">
        <v>0.38541666666666669</v>
      </c>
      <c r="C28" s="156">
        <v>8.1301640299315103</v>
      </c>
    </row>
    <row r="29" spans="2:3" s="113" customFormat="1" ht="12" x14ac:dyDescent="0.2">
      <c r="B29" s="154">
        <v>0.38611111111111113</v>
      </c>
      <c r="C29" s="156">
        <v>13.738624061122399</v>
      </c>
    </row>
    <row r="30" spans="2:3" s="113" customFormat="1" ht="12" x14ac:dyDescent="0.2">
      <c r="B30" s="154">
        <v>0.38680555555555557</v>
      </c>
      <c r="C30" s="156">
        <v>7.2908055805765004</v>
      </c>
    </row>
    <row r="31" spans="2:3" s="113" customFormat="1" ht="12" x14ac:dyDescent="0.2">
      <c r="B31" s="154">
        <v>0.38750000000000001</v>
      </c>
      <c r="C31" s="156">
        <v>3.4098563146159799</v>
      </c>
    </row>
    <row r="32" spans="2:3" s="113" customFormat="1" ht="12" x14ac:dyDescent="0.2">
      <c r="B32" s="154">
        <v>0.38819444444444445</v>
      </c>
      <c r="C32" s="156">
        <v>1.6096336324865299</v>
      </c>
    </row>
    <row r="33" spans="2:3" s="113" customFormat="1" ht="12" x14ac:dyDescent="0.2">
      <c r="B33" s="154">
        <v>0.3888888888888889</v>
      </c>
      <c r="C33" s="156">
        <v>8.7375968588603801</v>
      </c>
    </row>
    <row r="34" spans="2:3" s="113" customFormat="1" ht="12" x14ac:dyDescent="0.2">
      <c r="B34" s="154">
        <v>0.38958333333333334</v>
      </c>
      <c r="C34" s="156">
        <v>0</v>
      </c>
    </row>
    <row r="35" spans="2:3" s="113" customFormat="1" ht="12" x14ac:dyDescent="0.2">
      <c r="B35" s="154">
        <v>0.39027777777777778</v>
      </c>
      <c r="C35" s="156">
        <v>0.97538486848085104</v>
      </c>
    </row>
    <row r="36" spans="2:3" s="113" customFormat="1" ht="12" x14ac:dyDescent="0.2">
      <c r="B36" s="154">
        <v>0.39097222222222222</v>
      </c>
      <c r="C36" s="156">
        <v>0</v>
      </c>
    </row>
    <row r="37" spans="2:3" s="113" customFormat="1" ht="12" x14ac:dyDescent="0.2">
      <c r="B37" s="154">
        <v>0.39166666666666666</v>
      </c>
      <c r="C37" s="156">
        <v>0</v>
      </c>
    </row>
    <row r="38" spans="2:3" s="113" customFormat="1" ht="12" x14ac:dyDescent="0.2">
      <c r="B38" s="154">
        <v>0.3923611111111111</v>
      </c>
      <c r="C38" s="156">
        <v>0.34365321006192301</v>
      </c>
    </row>
    <row r="39" spans="2:3" s="113" customFormat="1" ht="12" x14ac:dyDescent="0.2">
      <c r="B39" s="154">
        <v>0.39305555555555555</v>
      </c>
      <c r="C39" s="156">
        <v>1.9614865683656999</v>
      </c>
    </row>
    <row r="40" spans="2:3" s="113" customFormat="1" ht="12" x14ac:dyDescent="0.2">
      <c r="B40" s="154">
        <v>0.39374999999999999</v>
      </c>
      <c r="C40" s="156">
        <v>0</v>
      </c>
    </row>
    <row r="41" spans="2:3" s="113" customFormat="1" ht="12" x14ac:dyDescent="0.2">
      <c r="B41" s="154">
        <v>0.39444444444444443</v>
      </c>
      <c r="C41" s="156">
        <v>4.6807764360547698E-2</v>
      </c>
    </row>
    <row r="42" spans="2:3" s="113" customFormat="1" ht="12" x14ac:dyDescent="0.2">
      <c r="B42" s="154">
        <v>0.39513888888888887</v>
      </c>
      <c r="C42" s="156">
        <v>1.78677344541415</v>
      </c>
    </row>
    <row r="43" spans="2:3" s="113" customFormat="1" ht="12" x14ac:dyDescent="0.2">
      <c r="B43" s="154">
        <v>0.39583333333333331</v>
      </c>
      <c r="C43" s="156">
        <v>70.634657035109399</v>
      </c>
    </row>
    <row r="44" spans="2:3" s="113" customFormat="1" ht="12" x14ac:dyDescent="0.2">
      <c r="B44" s="154">
        <v>0.39652777777777781</v>
      </c>
      <c r="C44" s="156">
        <v>1.8097296768056801</v>
      </c>
    </row>
    <row r="45" spans="2:3" s="113" customFormat="1" ht="12" x14ac:dyDescent="0.2">
      <c r="B45" s="154">
        <v>0.3972222222222222</v>
      </c>
      <c r="C45" s="156">
        <v>1.06017949976473</v>
      </c>
    </row>
    <row r="46" spans="2:3" s="113" customFormat="1" ht="12" x14ac:dyDescent="0.2">
      <c r="B46" s="154">
        <v>0.3979166666666667</v>
      </c>
      <c r="C46" s="156">
        <v>1.9681070388902899</v>
      </c>
    </row>
    <row r="47" spans="2:3" s="113" customFormat="1" ht="12" x14ac:dyDescent="0.2">
      <c r="B47" s="154">
        <v>0.39861111111111108</v>
      </c>
      <c r="C47" s="156">
        <v>3.81318429196683</v>
      </c>
    </row>
    <row r="48" spans="2:3" s="113" customFormat="1" ht="12" x14ac:dyDescent="0.2">
      <c r="B48" s="154">
        <v>0.39930555555555558</v>
      </c>
      <c r="C48" s="156">
        <v>5.4025815118849501</v>
      </c>
    </row>
    <row r="49" spans="2:3" s="113" customFormat="1" ht="12" x14ac:dyDescent="0.2">
      <c r="B49" s="154">
        <v>0.39999999999999997</v>
      </c>
      <c r="C49" s="156">
        <v>1.95469488423667</v>
      </c>
    </row>
    <row r="50" spans="2:3" s="113" customFormat="1" ht="12" x14ac:dyDescent="0.2">
      <c r="B50" s="154">
        <v>0.40069444444444446</v>
      </c>
      <c r="C50" s="156">
        <v>0.56849488855240005</v>
      </c>
    </row>
    <row r="51" spans="2:3" s="113" customFormat="1" ht="12" x14ac:dyDescent="0.2">
      <c r="B51" s="154">
        <v>0.40138888888888885</v>
      </c>
      <c r="C51" s="156">
        <v>0.35050445239873501</v>
      </c>
    </row>
    <row r="52" spans="2:3" s="113" customFormat="1" ht="12" x14ac:dyDescent="0.2">
      <c r="B52" s="154">
        <v>0.40208333333333335</v>
      </c>
      <c r="C52" s="156">
        <v>0</v>
      </c>
    </row>
    <row r="53" spans="2:3" s="113" customFormat="1" ht="12" x14ac:dyDescent="0.2">
      <c r="B53" s="154">
        <v>0.40277777777777773</v>
      </c>
      <c r="C53" s="156">
        <v>0.71475387217324404</v>
      </c>
    </row>
    <row r="54" spans="2:3" s="113" customFormat="1" ht="12" x14ac:dyDescent="0.2">
      <c r="B54" s="154">
        <v>0.40347222222222223</v>
      </c>
      <c r="C54" s="156">
        <v>0</v>
      </c>
    </row>
    <row r="55" spans="2:3" s="113" customFormat="1" ht="12" x14ac:dyDescent="0.2">
      <c r="B55" s="154">
        <v>0.40416666666666662</v>
      </c>
      <c r="C55" s="156">
        <v>0.71215881179701301</v>
      </c>
    </row>
    <row r="56" spans="2:3" s="113" customFormat="1" ht="12" x14ac:dyDescent="0.2">
      <c r="B56" s="154">
        <v>0.40486111111111112</v>
      </c>
      <c r="C56" s="156">
        <v>7.3904540732703996</v>
      </c>
    </row>
    <row r="57" spans="2:3" s="113" customFormat="1" ht="12" x14ac:dyDescent="0.2">
      <c r="B57" s="154">
        <v>0.4055555555555555</v>
      </c>
      <c r="C57" s="156">
        <v>0</v>
      </c>
    </row>
    <row r="58" spans="2:3" s="113" customFormat="1" ht="12" x14ac:dyDescent="0.2">
      <c r="B58" s="154">
        <v>0.40625</v>
      </c>
      <c r="C58" s="156">
        <v>0.104488174773889</v>
      </c>
    </row>
    <row r="59" spans="2:3" s="113" customFormat="1" ht="12" x14ac:dyDescent="0.2">
      <c r="B59" s="154">
        <v>0.4069444444444445</v>
      </c>
      <c r="C59" s="156">
        <v>5.28425811946728</v>
      </c>
    </row>
    <row r="60" spans="2:3" s="113" customFormat="1" ht="12" x14ac:dyDescent="0.2">
      <c r="B60" s="154">
        <v>0.40763888888888888</v>
      </c>
      <c r="C60" s="156">
        <v>0.52365102755519599</v>
      </c>
    </row>
    <row r="61" spans="2:3" s="113" customFormat="1" ht="12" x14ac:dyDescent="0.2">
      <c r="B61" s="154">
        <v>0.40833333333333338</v>
      </c>
      <c r="C61" s="156">
        <v>10.319737816005301</v>
      </c>
    </row>
    <row r="62" spans="2:3" s="113" customFormat="1" ht="12" x14ac:dyDescent="0.2">
      <c r="B62" s="154">
        <v>0.40902777777777777</v>
      </c>
      <c r="C62" s="156">
        <v>3.6747773680456999</v>
      </c>
    </row>
    <row r="63" spans="2:3" s="113" customFormat="1" ht="12" x14ac:dyDescent="0.2">
      <c r="B63" s="154">
        <v>0.40972222222222227</v>
      </c>
      <c r="C63" s="156">
        <v>0.22665634853027</v>
      </c>
    </row>
    <row r="64" spans="2:3" s="113" customFormat="1" ht="12" x14ac:dyDescent="0.2">
      <c r="B64" s="154">
        <v>0.41041666666666665</v>
      </c>
      <c r="C64" s="156">
        <v>6.2037826761005901E-2</v>
      </c>
    </row>
    <row r="65" spans="2:3" s="113" customFormat="1" ht="12" x14ac:dyDescent="0.2">
      <c r="B65" s="154">
        <v>0.41111111111111115</v>
      </c>
      <c r="C65" s="156">
        <v>1.9971461301862099</v>
      </c>
    </row>
    <row r="66" spans="2:3" s="113" customFormat="1" ht="12" x14ac:dyDescent="0.2">
      <c r="B66" s="154">
        <v>0.41180555555555554</v>
      </c>
      <c r="C66" s="156">
        <v>0</v>
      </c>
    </row>
    <row r="67" spans="2:3" s="113" customFormat="1" ht="12" x14ac:dyDescent="0.2">
      <c r="B67" s="154">
        <v>0.41250000000000003</v>
      </c>
      <c r="C67" s="156">
        <v>0.174680440354679</v>
      </c>
    </row>
    <row r="68" spans="2:3" s="113" customFormat="1" ht="12" x14ac:dyDescent="0.2">
      <c r="B68" s="154">
        <v>0.41319444444444442</v>
      </c>
      <c r="C68" s="156">
        <v>2.9827091747159602</v>
      </c>
    </row>
    <row r="69" spans="2:3" s="113" customFormat="1" ht="12" x14ac:dyDescent="0.2">
      <c r="B69" s="154">
        <v>0.41388888888888892</v>
      </c>
      <c r="C69" s="156">
        <v>5.8530723717551303E-2</v>
      </c>
    </row>
    <row r="70" spans="2:3" s="113" customFormat="1" ht="12" x14ac:dyDescent="0.2">
      <c r="B70" s="154">
        <v>0.4145833333333333</v>
      </c>
      <c r="C70" s="156">
        <v>0</v>
      </c>
    </row>
    <row r="71" spans="2:3" s="113" customFormat="1" ht="12" x14ac:dyDescent="0.2">
      <c r="B71" s="154">
        <v>0.4152777777777778</v>
      </c>
      <c r="C71" s="156">
        <v>0.39501167757573202</v>
      </c>
    </row>
    <row r="72" spans="2:3" s="113" customFormat="1" ht="12" x14ac:dyDescent="0.2">
      <c r="B72" s="154">
        <v>0.41597222222222219</v>
      </c>
      <c r="C72" s="156">
        <v>0.26625931974101702</v>
      </c>
    </row>
    <row r="73" spans="2:3" s="113" customFormat="1" ht="12" x14ac:dyDescent="0.2">
      <c r="B73" s="154">
        <v>0.41666666666666669</v>
      </c>
      <c r="C73" s="156">
        <v>0.91609178081751896</v>
      </c>
    </row>
    <row r="74" spans="2:3" s="113" customFormat="1" ht="12" x14ac:dyDescent="0.2">
      <c r="B74" s="154">
        <v>0.41736111111111113</v>
      </c>
      <c r="C74" s="156">
        <v>2.1569376900758299</v>
      </c>
    </row>
    <row r="75" spans="2:3" s="113" customFormat="1" ht="12" x14ac:dyDescent="0.2">
      <c r="B75" s="154">
        <v>0.41805555555555557</v>
      </c>
      <c r="C75" s="156">
        <v>0.16928265009489399</v>
      </c>
    </row>
    <row r="76" spans="2:3" s="113" customFormat="1" ht="12" x14ac:dyDescent="0.2">
      <c r="B76" s="154">
        <v>0.41875000000000001</v>
      </c>
      <c r="C76" s="156">
        <v>0.3728381452592</v>
      </c>
    </row>
    <row r="77" spans="2:3" s="113" customFormat="1" ht="12" x14ac:dyDescent="0.2">
      <c r="B77" s="154">
        <v>0.41944444444444445</v>
      </c>
      <c r="C77" s="156">
        <v>0</v>
      </c>
    </row>
    <row r="78" spans="2:3" s="113" customFormat="1" ht="12" x14ac:dyDescent="0.2">
      <c r="B78" s="154">
        <v>0.4201388888888889</v>
      </c>
      <c r="C78" s="156">
        <v>1.5002744157753999E-2</v>
      </c>
    </row>
    <row r="79" spans="2:3" s="113" customFormat="1" ht="12" x14ac:dyDescent="0.2">
      <c r="B79" s="154">
        <v>0.42083333333333334</v>
      </c>
      <c r="C79" s="156">
        <v>7.9778861394174005E-2</v>
      </c>
    </row>
    <row r="80" spans="2:3" s="113" customFormat="1" ht="12" x14ac:dyDescent="0.2">
      <c r="B80" s="154">
        <v>0.42152777777777778</v>
      </c>
      <c r="C80" s="156">
        <v>0</v>
      </c>
    </row>
    <row r="81" spans="2:3" s="113" customFormat="1" ht="12" x14ac:dyDescent="0.2">
      <c r="B81" s="154">
        <v>0.42222222222222222</v>
      </c>
      <c r="C81" s="156">
        <v>2.81160886666732E-2</v>
      </c>
    </row>
    <row r="82" spans="2:3" s="113" customFormat="1" ht="12" x14ac:dyDescent="0.2">
      <c r="B82" s="154">
        <v>0.42291666666666666</v>
      </c>
      <c r="C82" s="156">
        <v>4.1492562506143499E-2</v>
      </c>
    </row>
    <row r="83" spans="2:3" s="113" customFormat="1" ht="12" x14ac:dyDescent="0.2">
      <c r="B83" s="154">
        <v>0.4236111111111111</v>
      </c>
      <c r="C83" s="156">
        <v>6.2647780076604598E-2</v>
      </c>
    </row>
    <row r="84" spans="2:3" s="113" customFormat="1" ht="12" x14ac:dyDescent="0.2">
      <c r="B84" s="154">
        <v>0.42430555555555555</v>
      </c>
      <c r="C84" s="156">
        <v>0</v>
      </c>
    </row>
    <row r="85" spans="2:3" s="113" customFormat="1" ht="12" x14ac:dyDescent="0.2">
      <c r="B85" s="154">
        <v>0.42499999999999999</v>
      </c>
      <c r="C85" s="156">
        <v>0</v>
      </c>
    </row>
    <row r="86" spans="2:3" s="113" customFormat="1" ht="12" x14ac:dyDescent="0.2">
      <c r="B86" s="154">
        <v>0.42569444444444443</v>
      </c>
      <c r="C86" s="156">
        <v>3.5817900054455898E-2</v>
      </c>
    </row>
    <row r="87" spans="2:3" s="113" customFormat="1" ht="12" x14ac:dyDescent="0.2">
      <c r="B87" s="154">
        <v>0.42638888888888887</v>
      </c>
      <c r="C87" s="156">
        <v>84.821395111388199</v>
      </c>
    </row>
    <row r="88" spans="2:3" s="113" customFormat="1" ht="12" x14ac:dyDescent="0.2">
      <c r="B88" s="154">
        <v>0.42708333333333331</v>
      </c>
      <c r="C88" s="156">
        <v>7.4788489357119099</v>
      </c>
    </row>
    <row r="89" spans="2:3" s="113" customFormat="1" ht="12" x14ac:dyDescent="0.2">
      <c r="B89" s="154">
        <v>0.42777777777777781</v>
      </c>
      <c r="C89" s="156">
        <v>0.10830917682354019</v>
      </c>
    </row>
    <row r="90" spans="2:3" s="113" customFormat="1" ht="12" x14ac:dyDescent="0.2">
      <c r="B90" s="154">
        <v>0.4284722222222222</v>
      </c>
      <c r="C90" s="156">
        <v>0.16082092867043846</v>
      </c>
    </row>
    <row r="91" spans="2:3" s="113" customFormat="1" ht="12" x14ac:dyDescent="0.2">
      <c r="B91" s="154">
        <v>0.4291666666666667</v>
      </c>
      <c r="C91" s="156">
        <v>0.51096235110789012</v>
      </c>
    </row>
    <row r="92" spans="2:3" s="113" customFormat="1" ht="12" x14ac:dyDescent="0.2">
      <c r="B92" s="154">
        <v>0.42986111111111108</v>
      </c>
      <c r="C92" s="156">
        <v>0.41124981458420867</v>
      </c>
    </row>
    <row r="93" spans="2:3" s="113" customFormat="1" ht="12" x14ac:dyDescent="0.2">
      <c r="B93" s="154">
        <v>0.43055555555555558</v>
      </c>
      <c r="C93" s="156">
        <v>0.20637419173158714</v>
      </c>
    </row>
    <row r="94" spans="2:3" s="113" customFormat="1" ht="12" x14ac:dyDescent="0.2">
      <c r="B94" s="154">
        <v>0.43124999999999997</v>
      </c>
      <c r="C94" s="156">
        <v>9.0494848130703645</v>
      </c>
    </row>
    <row r="95" spans="2:3" s="113" customFormat="1" ht="12" x14ac:dyDescent="0.2">
      <c r="B95" s="154">
        <v>0.43194444444444446</v>
      </c>
      <c r="C95" s="156">
        <v>1.0660027127853282</v>
      </c>
    </row>
    <row r="96" spans="2:3" s="113" customFormat="1" ht="12" x14ac:dyDescent="0.2">
      <c r="B96" s="154">
        <v>0.43263888888888885</v>
      </c>
      <c r="C96" s="156">
        <v>0.11551946385256961</v>
      </c>
    </row>
    <row r="97" spans="2:3" s="113" customFormat="1" ht="12" x14ac:dyDescent="0.2">
      <c r="B97" s="154">
        <v>0.43333333333333335</v>
      </c>
      <c r="C97" s="156">
        <v>0</v>
      </c>
    </row>
    <row r="98" spans="2:3" s="113" customFormat="1" ht="12" x14ac:dyDescent="0.2">
      <c r="B98" s="154">
        <v>0.43402777777777773</v>
      </c>
      <c r="C98" s="156">
        <v>5.6243001216501662</v>
      </c>
    </row>
    <row r="99" spans="2:3" s="113" customFormat="1" ht="12" x14ac:dyDescent="0.2">
      <c r="B99" s="154">
        <v>0.43472222222222223</v>
      </c>
      <c r="C99" s="156">
        <v>3.1363749362868765</v>
      </c>
    </row>
    <row r="100" spans="2:3" s="113" customFormat="1" ht="12" x14ac:dyDescent="0.2">
      <c r="B100" s="154">
        <v>0.43541666666666662</v>
      </c>
      <c r="C100" s="156">
        <v>1.2202673423610506</v>
      </c>
    </row>
    <row r="101" spans="2:3" s="113" customFormat="1" ht="12" x14ac:dyDescent="0.2">
      <c r="B101" s="154">
        <v>0.43611111111111112</v>
      </c>
      <c r="C101" s="156">
        <v>0.46111505274773029</v>
      </c>
    </row>
    <row r="102" spans="2:3" s="113" customFormat="1" ht="12" x14ac:dyDescent="0.2">
      <c r="B102" s="154">
        <v>0.4368055555555555</v>
      </c>
      <c r="C102" s="156">
        <v>0.15647925500033935</v>
      </c>
    </row>
    <row r="103" spans="2:3" s="113" customFormat="1" ht="12" x14ac:dyDescent="0.2">
      <c r="B103" s="154">
        <v>0.4375</v>
      </c>
      <c r="C103" s="156">
        <v>7.7916915422533854</v>
      </c>
    </row>
    <row r="104" spans="2:3" s="113" customFormat="1" ht="12" x14ac:dyDescent="0.2">
      <c r="B104" s="154">
        <v>0.4381944444444445</v>
      </c>
      <c r="C104" s="156">
        <v>0.44722340943643352</v>
      </c>
    </row>
    <row r="105" spans="2:3" s="113" customFormat="1" ht="12" x14ac:dyDescent="0.2">
      <c r="B105" s="154">
        <v>0.43888888888888888</v>
      </c>
      <c r="C105" s="156">
        <v>0.83034984190043049</v>
      </c>
    </row>
    <row r="106" spans="2:3" s="113" customFormat="1" ht="12" x14ac:dyDescent="0.2">
      <c r="B106" s="154">
        <v>0.43958333333333338</v>
      </c>
      <c r="C106" s="156">
        <v>0.60810446564334197</v>
      </c>
    </row>
    <row r="107" spans="2:3" s="113" customFormat="1" ht="12" x14ac:dyDescent="0.2">
      <c r="B107" s="154">
        <v>0.44027777777777777</v>
      </c>
      <c r="C107" s="156">
        <v>1.1358383238894825</v>
      </c>
    </row>
    <row r="108" spans="2:3" s="113" customFormat="1" ht="12" x14ac:dyDescent="0.2">
      <c r="B108" s="154">
        <v>0.44097222222222227</v>
      </c>
      <c r="C108" s="156">
        <v>1.0667559916108316</v>
      </c>
    </row>
    <row r="109" spans="2:3" s="113" customFormat="1" ht="12" x14ac:dyDescent="0.2">
      <c r="B109" s="154">
        <v>0.44166666666666665</v>
      </c>
      <c r="C109" s="156">
        <v>0.3868036885620067</v>
      </c>
    </row>
    <row r="110" spans="2:3" s="113" customFormat="1" ht="12" x14ac:dyDescent="0.2">
      <c r="B110" s="154">
        <v>0.44236111111111115</v>
      </c>
      <c r="C110" s="156">
        <v>1.1611808482993251</v>
      </c>
    </row>
    <row r="111" spans="2:3" s="113" customFormat="1" ht="12" x14ac:dyDescent="0.2">
      <c r="B111" s="154">
        <v>0.44305555555555554</v>
      </c>
      <c r="C111" s="156">
        <v>0.45756850773931779</v>
      </c>
    </row>
    <row r="112" spans="2:3" s="113" customFormat="1" ht="12" x14ac:dyDescent="0.2">
      <c r="B112" s="154">
        <v>0.44375000000000003</v>
      </c>
      <c r="C112" s="156">
        <v>0.32905543039257179</v>
      </c>
    </row>
    <row r="113" spans="2:3" s="113" customFormat="1" ht="12" x14ac:dyDescent="0.2">
      <c r="B113" s="154">
        <v>0.44444444444444442</v>
      </c>
      <c r="C113" s="156">
        <v>0.6440000462031088</v>
      </c>
    </row>
    <row r="114" spans="2:3" s="113" customFormat="1" ht="12" x14ac:dyDescent="0.2">
      <c r="B114" s="154">
        <v>0.44513888888888892</v>
      </c>
      <c r="C114" s="156">
        <v>1.026060930167721</v>
      </c>
    </row>
    <row r="115" spans="2:3" s="113" customFormat="1" ht="12" x14ac:dyDescent="0.2">
      <c r="B115" s="154">
        <v>0.4458333333333333</v>
      </c>
      <c r="C115" s="156">
        <v>1.2826467073201977</v>
      </c>
    </row>
    <row r="116" spans="2:3" s="113" customFormat="1" ht="12" x14ac:dyDescent="0.2">
      <c r="B116" s="154">
        <v>0.4465277777777778</v>
      </c>
      <c r="C116" s="156">
        <v>0.21221021134119628</v>
      </c>
    </row>
    <row r="117" spans="2:3" s="113" customFormat="1" ht="12" x14ac:dyDescent="0.2">
      <c r="B117" s="154">
        <v>0.44722222222222219</v>
      </c>
      <c r="C117" s="156">
        <v>1.4119978945058085</v>
      </c>
    </row>
    <row r="118" spans="2:3" s="113" customFormat="1" ht="12" x14ac:dyDescent="0.2">
      <c r="B118" s="154">
        <v>0.44791666666666669</v>
      </c>
      <c r="C118" s="156">
        <v>1.535641155254543</v>
      </c>
    </row>
    <row r="119" spans="2:3" s="113" customFormat="1" ht="12" x14ac:dyDescent="0.2">
      <c r="B119" s="154">
        <v>0.44861111111111113</v>
      </c>
      <c r="C119" s="156">
        <v>0.71131661656205469</v>
      </c>
    </row>
    <row r="120" spans="2:3" s="113" customFormat="1" ht="12" x14ac:dyDescent="0.2">
      <c r="B120" s="154">
        <v>0.44930555555555557</v>
      </c>
      <c r="C120" s="156">
        <v>0</v>
      </c>
    </row>
    <row r="121" spans="2:3" s="113" customFormat="1" ht="12" x14ac:dyDescent="0.2">
      <c r="B121" s="154">
        <v>0.45</v>
      </c>
      <c r="C121" s="156">
        <v>0.82293346153395963</v>
      </c>
    </row>
    <row r="122" spans="2:3" s="113" customFormat="1" ht="12" x14ac:dyDescent="0.2">
      <c r="B122" s="154">
        <v>0.45069444444444445</v>
      </c>
      <c r="C122" s="156">
        <v>0.13136290057377573</v>
      </c>
    </row>
    <row r="123" spans="2:3" s="113" customFormat="1" ht="12" x14ac:dyDescent="0.2">
      <c r="B123" s="154">
        <v>0.4513888888888889</v>
      </c>
      <c r="C123" s="156">
        <v>1.2942675927813816</v>
      </c>
    </row>
    <row r="124" spans="2:3" s="113" customFormat="1" ht="12" x14ac:dyDescent="0.2">
      <c r="B124" s="154">
        <v>0.45208333333333334</v>
      </c>
      <c r="C124" s="156">
        <v>0.54883876788775976</v>
      </c>
    </row>
    <row r="125" spans="2:3" s="113" customFormat="1" ht="12" x14ac:dyDescent="0.2">
      <c r="B125" s="154">
        <v>0.45277777777777778</v>
      </c>
      <c r="C125" s="156">
        <v>0</v>
      </c>
    </row>
    <row r="126" spans="2:3" s="113" customFormat="1" ht="12" x14ac:dyDescent="0.2">
      <c r="B126" s="154">
        <v>0.45347222222222222</v>
      </c>
      <c r="C126" s="156">
        <v>1.0085249995675387</v>
      </c>
    </row>
    <row r="127" spans="2:3" s="113" customFormat="1" ht="12" x14ac:dyDescent="0.2">
      <c r="B127" s="154">
        <v>0.45416666666666666</v>
      </c>
      <c r="C127" s="156">
        <v>3.7758288703091669E-2</v>
      </c>
    </row>
    <row r="128" spans="2:3" s="113" customFormat="1" ht="12" x14ac:dyDescent="0.2">
      <c r="B128" s="154">
        <v>0.4548611111111111</v>
      </c>
      <c r="C128" s="156">
        <v>1.3020280548988996</v>
      </c>
    </row>
    <row r="129" spans="2:3" s="113" customFormat="1" ht="12" x14ac:dyDescent="0.2">
      <c r="B129" s="154">
        <v>0.45555555555555555</v>
      </c>
      <c r="C129" s="156">
        <v>0.60729719563682394</v>
      </c>
    </row>
    <row r="130" spans="2:3" s="113" customFormat="1" ht="12" x14ac:dyDescent="0.2">
      <c r="B130" s="154">
        <v>0.45624999999999999</v>
      </c>
      <c r="C130" s="156">
        <v>0.67843466652290774</v>
      </c>
    </row>
    <row r="131" spans="2:3" s="113" customFormat="1" ht="12" x14ac:dyDescent="0.2">
      <c r="B131" s="154">
        <v>0.45694444444444443</v>
      </c>
      <c r="C131" s="156">
        <v>2.9728135702531069</v>
      </c>
    </row>
    <row r="132" spans="2:3" s="113" customFormat="1" ht="12" x14ac:dyDescent="0.2">
      <c r="B132" s="154">
        <v>0.45763888888888887</v>
      </c>
      <c r="C132" s="156">
        <v>1.0796485228587602</v>
      </c>
    </row>
    <row r="133" spans="2:3" s="113" customFormat="1" ht="12" x14ac:dyDescent="0.2">
      <c r="B133" s="154">
        <v>0.45833333333333331</v>
      </c>
      <c r="C133" s="156">
        <v>1.370791817512431</v>
      </c>
    </row>
    <row r="134" spans="2:3" s="113" customFormat="1" ht="12" x14ac:dyDescent="0.2">
      <c r="B134" s="154">
        <v>0.45902777777777781</v>
      </c>
      <c r="C134" s="156">
        <v>0.29551099160380223</v>
      </c>
    </row>
    <row r="135" spans="2:3" s="113" customFormat="1" ht="12" x14ac:dyDescent="0.2">
      <c r="B135" s="154">
        <v>0.4597222222222222</v>
      </c>
      <c r="C135" s="156">
        <v>0.77352953181049622</v>
      </c>
    </row>
    <row r="136" spans="2:3" s="113" customFormat="1" ht="12" x14ac:dyDescent="0.2">
      <c r="B136" s="154">
        <v>0.4604166666666667</v>
      </c>
      <c r="C136" s="156">
        <v>0.22761420193756951</v>
      </c>
    </row>
    <row r="137" spans="2:3" s="113" customFormat="1" ht="12" x14ac:dyDescent="0.2">
      <c r="B137" s="154">
        <v>0.46111111111111108</v>
      </c>
      <c r="C137" s="156">
        <v>4.1944437495120099E-2</v>
      </c>
    </row>
    <row r="138" spans="2:3" s="113" customFormat="1" ht="12" x14ac:dyDescent="0.2">
      <c r="B138" s="154">
        <v>0.46180555555555558</v>
      </c>
      <c r="C138" s="156">
        <v>0.23612548484017257</v>
      </c>
    </row>
    <row r="139" spans="2:3" s="113" customFormat="1" ht="12" x14ac:dyDescent="0.2">
      <c r="B139" s="154">
        <v>0.46249999999999997</v>
      </c>
      <c r="C139" s="156">
        <v>0.7809830519055001</v>
      </c>
    </row>
    <row r="140" spans="2:3" s="113" customFormat="1" ht="12" x14ac:dyDescent="0.2">
      <c r="B140" s="154">
        <v>0.46319444444444446</v>
      </c>
      <c r="C140" s="156">
        <v>2.0310798264687868</v>
      </c>
    </row>
    <row r="141" spans="2:3" s="113" customFormat="1" ht="12" x14ac:dyDescent="0.2">
      <c r="B141" s="154">
        <v>0.46388888888888885</v>
      </c>
      <c r="C141" s="156">
        <v>0.28152943980412071</v>
      </c>
    </row>
    <row r="142" spans="2:3" s="113" customFormat="1" ht="12" x14ac:dyDescent="0.2">
      <c r="B142" s="154">
        <v>0.46458333333333335</v>
      </c>
      <c r="C142" s="156">
        <v>0.98899829817378682</v>
      </c>
    </row>
    <row r="143" spans="2:3" s="113" customFormat="1" ht="12" x14ac:dyDescent="0.2">
      <c r="B143" s="154">
        <v>0.46527777777777773</v>
      </c>
      <c r="C143" s="156">
        <v>1.0408669251008371</v>
      </c>
    </row>
    <row r="144" spans="2:3" s="113" customFormat="1" ht="12" x14ac:dyDescent="0.2">
      <c r="B144" s="154">
        <v>0.46597222222222223</v>
      </c>
      <c r="C144" s="156">
        <v>0.49549446498687111</v>
      </c>
    </row>
    <row r="145" spans="2:3" s="113" customFormat="1" ht="12" x14ac:dyDescent="0.2">
      <c r="B145" s="154">
        <v>0.46666666666666662</v>
      </c>
      <c r="C145" s="156">
        <v>0.97195004167734667</v>
      </c>
    </row>
    <row r="146" spans="2:3" s="113" customFormat="1" ht="12" x14ac:dyDescent="0.2">
      <c r="B146" s="154">
        <v>0.46736111111111112</v>
      </c>
      <c r="C146" s="156">
        <v>0.50755993505956121</v>
      </c>
    </row>
    <row r="147" spans="2:3" s="113" customFormat="1" ht="12" x14ac:dyDescent="0.2">
      <c r="B147" s="154">
        <v>0.4680555555555555</v>
      </c>
      <c r="C147" s="156">
        <v>0</v>
      </c>
    </row>
    <row r="148" spans="2:3" s="113" customFormat="1" ht="12" x14ac:dyDescent="0.2">
      <c r="B148" s="154">
        <v>0.46875</v>
      </c>
      <c r="C148" s="156">
        <v>0.21682435322701871</v>
      </c>
    </row>
    <row r="149" spans="2:3" s="113" customFormat="1" ht="12" x14ac:dyDescent="0.2">
      <c r="B149" s="154">
        <v>0.4694444444444445</v>
      </c>
      <c r="C149" s="156">
        <v>0</v>
      </c>
    </row>
    <row r="150" spans="2:3" s="113" customFormat="1" ht="12" x14ac:dyDescent="0.2">
      <c r="B150" s="154">
        <v>0.47013888888888888</v>
      </c>
      <c r="C150" s="156">
        <v>0.30530060843741502</v>
      </c>
    </row>
    <row r="151" spans="2:3" s="113" customFormat="1" ht="12" x14ac:dyDescent="0.2">
      <c r="B151" s="154">
        <v>0.47083333333333338</v>
      </c>
      <c r="C151" s="156">
        <v>0.81059613491343652</v>
      </c>
    </row>
    <row r="152" spans="2:3" s="113" customFormat="1" ht="12" x14ac:dyDescent="0.2">
      <c r="B152" s="154">
        <v>0.47152777777777777</v>
      </c>
      <c r="C152" s="156">
        <v>0.17514520454304125</v>
      </c>
    </row>
    <row r="153" spans="2:3" s="113" customFormat="1" ht="12" x14ac:dyDescent="0.2">
      <c r="B153" s="154">
        <v>0.47222222222222227</v>
      </c>
      <c r="C153" s="156">
        <v>1.6833088231467234E-2</v>
      </c>
    </row>
    <row r="154" spans="2:3" s="113" customFormat="1" ht="12" x14ac:dyDescent="0.2">
      <c r="B154" s="154">
        <v>0.47291666666666665</v>
      </c>
      <c r="C154" s="156">
        <v>1.0541206350010308</v>
      </c>
    </row>
    <row r="155" spans="2:3" s="113" customFormat="1" ht="12" x14ac:dyDescent="0.2">
      <c r="B155" s="154">
        <v>0.47361111111111115</v>
      </c>
      <c r="C155" s="156">
        <v>-6.4683828654406035E-4</v>
      </c>
    </row>
    <row r="156" spans="2:3" s="113" customFormat="1" ht="12" x14ac:dyDescent="0.2">
      <c r="B156" s="154">
        <v>0.47430555555555554</v>
      </c>
      <c r="C156" s="156">
        <v>0.24154541809719471</v>
      </c>
    </row>
    <row r="157" spans="2:3" s="113" customFormat="1" ht="12" x14ac:dyDescent="0.2">
      <c r="B157" s="154">
        <v>0.47500000000000003</v>
      </c>
      <c r="C157" s="156">
        <v>1.5820405006443419</v>
      </c>
    </row>
    <row r="158" spans="2:3" s="113" customFormat="1" ht="12" x14ac:dyDescent="0.2">
      <c r="B158" s="154">
        <v>0.47569444444444442</v>
      </c>
      <c r="C158" s="156">
        <v>2.4876157003875157E-2</v>
      </c>
    </row>
    <row r="159" spans="2:3" s="113" customFormat="1" ht="12" x14ac:dyDescent="0.2">
      <c r="B159" s="154">
        <v>0.47638888888888892</v>
      </c>
      <c r="C159" s="156">
        <v>0.52660245396635819</v>
      </c>
    </row>
    <row r="160" spans="2:3" s="113" customFormat="1" ht="12" x14ac:dyDescent="0.2">
      <c r="B160" s="154">
        <v>0.4770833333333333</v>
      </c>
      <c r="C160" s="156">
        <v>0.3593455744976124</v>
      </c>
    </row>
    <row r="161" spans="2:3" s="113" customFormat="1" ht="12" x14ac:dyDescent="0.2">
      <c r="B161" s="154">
        <v>0.4777777777777778</v>
      </c>
      <c r="C161" s="156">
        <v>0</v>
      </c>
    </row>
    <row r="162" spans="2:3" s="113" customFormat="1" ht="12" x14ac:dyDescent="0.2">
      <c r="B162" s="154">
        <v>0.47847222222222219</v>
      </c>
      <c r="C162" s="156">
        <v>2.8097543963671625</v>
      </c>
    </row>
    <row r="163" spans="2:3" s="113" customFormat="1" ht="12" x14ac:dyDescent="0.2">
      <c r="B163" s="154">
        <v>0.47916666666666669</v>
      </c>
      <c r="C163" s="156">
        <v>0.15226727121186953</v>
      </c>
    </row>
    <row r="164" spans="2:3" s="113" customFormat="1" ht="12" x14ac:dyDescent="0.2">
      <c r="B164" s="154">
        <v>0.47986111111111113</v>
      </c>
      <c r="C164" s="156">
        <v>0.45372100649193076</v>
      </c>
    </row>
    <row r="165" spans="2:3" s="113" customFormat="1" ht="12" x14ac:dyDescent="0.2">
      <c r="B165" s="154">
        <v>0.48055555555555557</v>
      </c>
      <c r="C165" s="156">
        <v>0.48063780051309141</v>
      </c>
    </row>
    <row r="166" spans="2:3" s="113" customFormat="1" ht="12" x14ac:dyDescent="0.2">
      <c r="B166" s="154">
        <v>0.48125000000000001</v>
      </c>
      <c r="C166" s="156">
        <v>4.2050324201429186E-2</v>
      </c>
    </row>
    <row r="167" spans="2:3" s="113" customFormat="1" ht="12" x14ac:dyDescent="0.2">
      <c r="B167" s="154">
        <v>0.48194444444444445</v>
      </c>
      <c r="C167" s="156">
        <v>0.43615108793169005</v>
      </c>
    </row>
    <row r="168" spans="2:3" s="113" customFormat="1" ht="12" x14ac:dyDescent="0.2">
      <c r="B168" s="154">
        <v>0.4826388888888889</v>
      </c>
      <c r="C168" s="156">
        <v>0.30226704903047719</v>
      </c>
    </row>
    <row r="169" spans="2:3" s="113" customFormat="1" ht="12" x14ac:dyDescent="0.2">
      <c r="B169" s="154">
        <v>0.48333333333333334</v>
      </c>
      <c r="C169" s="156">
        <v>9.4322161860002529E-2</v>
      </c>
    </row>
    <row r="170" spans="2:3" s="113" customFormat="1" ht="12" x14ac:dyDescent="0.2">
      <c r="B170" s="154">
        <v>0.48402777777777778</v>
      </c>
      <c r="C170" s="156">
        <v>0.61513305084444148</v>
      </c>
    </row>
    <row r="171" spans="2:3" s="113" customFormat="1" ht="12" x14ac:dyDescent="0.2">
      <c r="B171" s="154">
        <v>0.48472222222222222</v>
      </c>
      <c r="C171" s="156">
        <v>0.18253838349588633</v>
      </c>
    </row>
    <row r="172" spans="2:3" s="113" customFormat="1" ht="12" x14ac:dyDescent="0.2">
      <c r="B172" s="154">
        <v>0.48541666666666666</v>
      </c>
      <c r="C172" s="156">
        <v>5.2195652951394188E-2</v>
      </c>
    </row>
    <row r="173" spans="2:3" s="113" customFormat="1" ht="12" x14ac:dyDescent="0.2">
      <c r="B173" s="154">
        <v>0.4861111111111111</v>
      </c>
      <c r="C173" s="156">
        <v>0.75200589616118618</v>
      </c>
    </row>
    <row r="174" spans="2:3" s="113" customFormat="1" ht="12" x14ac:dyDescent="0.2">
      <c r="B174" s="154">
        <v>0.48680555555555555</v>
      </c>
      <c r="C174" s="156">
        <v>1.532765380057626</v>
      </c>
    </row>
    <row r="175" spans="2:3" s="113" customFormat="1" ht="12" x14ac:dyDescent="0.2">
      <c r="B175" s="154">
        <v>0.48749999999999999</v>
      </c>
      <c r="C175" s="156">
        <v>0.60521414163442144</v>
      </c>
    </row>
    <row r="176" spans="2:3" s="113" customFormat="1" ht="12" x14ac:dyDescent="0.2">
      <c r="B176" s="154">
        <v>0.48819444444444443</v>
      </c>
      <c r="C176" s="156">
        <v>0</v>
      </c>
    </row>
    <row r="177" spans="2:3" s="113" customFormat="1" ht="12" x14ac:dyDescent="0.2">
      <c r="B177" s="154">
        <v>0.48888888888888887</v>
      </c>
      <c r="C177" s="156">
        <v>4.2054284168979252E-2</v>
      </c>
    </row>
    <row r="178" spans="2:3" s="113" customFormat="1" ht="12" x14ac:dyDescent="0.2">
      <c r="B178" s="154">
        <v>0.48958333333333331</v>
      </c>
      <c r="C178" s="156">
        <v>1.4856957054657112</v>
      </c>
    </row>
    <row r="179" spans="2:3" s="113" customFormat="1" ht="12" x14ac:dyDescent="0.2">
      <c r="B179" s="154">
        <v>0.49027777777777781</v>
      </c>
      <c r="C179" s="156">
        <v>5.7325059815998974E-2</v>
      </c>
    </row>
    <row r="180" spans="2:3" s="113" customFormat="1" ht="12" x14ac:dyDescent="0.2">
      <c r="B180" s="154">
        <v>0.4909722222222222</v>
      </c>
      <c r="C180" s="156">
        <v>5.503770805313394</v>
      </c>
    </row>
    <row r="181" spans="2:3" s="113" customFormat="1" ht="12" x14ac:dyDescent="0.2">
      <c r="B181" s="154">
        <v>0.4916666666666667</v>
      </c>
      <c r="C181" s="156">
        <v>6.4034341605022055E-2</v>
      </c>
    </row>
    <row r="182" spans="2:3" s="113" customFormat="1" ht="12" x14ac:dyDescent="0.2">
      <c r="B182" s="154">
        <v>0.49236111111111108</v>
      </c>
      <c r="C182" s="156">
        <v>0.61383492392532935</v>
      </c>
    </row>
    <row r="183" spans="2:3" s="113" customFormat="1" ht="12" x14ac:dyDescent="0.2">
      <c r="B183" s="154">
        <v>0.49305555555555558</v>
      </c>
      <c r="C183" s="156">
        <v>0.21639249108807179</v>
      </c>
    </row>
    <row r="184" spans="2:3" s="113" customFormat="1" ht="12" x14ac:dyDescent="0.2">
      <c r="B184" s="154">
        <v>0.49374999999999997</v>
      </c>
      <c r="C184" s="156">
        <v>7.5652066704284954E-2</v>
      </c>
    </row>
    <row r="185" spans="2:3" s="113" customFormat="1" ht="12" x14ac:dyDescent="0.2">
      <c r="B185" s="154">
        <v>0.49444444444444446</v>
      </c>
      <c r="C185" s="156">
        <v>0.45501939985318512</v>
      </c>
    </row>
    <row r="186" spans="2:3" s="113" customFormat="1" ht="12" x14ac:dyDescent="0.2">
      <c r="B186" s="154">
        <v>0.49513888888888885</v>
      </c>
      <c r="C186" s="156">
        <v>0.38071323651692957</v>
      </c>
    </row>
    <row r="187" spans="2:3" s="113" customFormat="1" ht="12" x14ac:dyDescent="0.2">
      <c r="B187" s="154">
        <v>0.49583333333333335</v>
      </c>
      <c r="C187" s="156">
        <v>0.14221953900379897</v>
      </c>
    </row>
    <row r="188" spans="2:3" s="113" customFormat="1" ht="12" x14ac:dyDescent="0.2">
      <c r="B188" s="154">
        <v>0.49652777777777773</v>
      </c>
      <c r="C188" s="156">
        <v>0.16145039581144099</v>
      </c>
    </row>
    <row r="189" spans="2:3" s="113" customFormat="1" ht="12" x14ac:dyDescent="0.2">
      <c r="B189" s="154">
        <v>0.49722222222222223</v>
      </c>
      <c r="C189" s="156">
        <v>0</v>
      </c>
    </row>
    <row r="190" spans="2:3" s="113" customFormat="1" ht="12" x14ac:dyDescent="0.2">
      <c r="B190" s="154">
        <v>0.49791666666666662</v>
      </c>
      <c r="C190" s="156">
        <v>0.19904792878160565</v>
      </c>
    </row>
    <row r="191" spans="2:3" s="113" customFormat="1" ht="12" x14ac:dyDescent="0.2">
      <c r="B191" s="154">
        <v>0.49861111111111112</v>
      </c>
      <c r="C191" s="156">
        <v>0.22128722514061233</v>
      </c>
    </row>
    <row r="192" spans="2:3" s="113" customFormat="1" ht="12" x14ac:dyDescent="0.2">
      <c r="B192" s="154">
        <v>0.4993055555555555</v>
      </c>
      <c r="C192" s="156">
        <v>1.6476382987490355E-2</v>
      </c>
    </row>
    <row r="193" spans="2:3" s="113" customFormat="1" ht="12" x14ac:dyDescent="0.2">
      <c r="B193" s="154">
        <v>0.5</v>
      </c>
      <c r="C193" s="156">
        <v>0.16350977699709532</v>
      </c>
    </row>
    <row r="194" spans="2:3" s="113" customFormat="1" ht="12" x14ac:dyDescent="0.2">
      <c r="B194" s="154">
        <v>0.50069444444444444</v>
      </c>
      <c r="C194" s="156">
        <v>0</v>
      </c>
    </row>
    <row r="195" spans="2:3" s="113" customFormat="1" ht="12" x14ac:dyDescent="0.2">
      <c r="B195" s="154">
        <v>0.50138888888888888</v>
      </c>
      <c r="C195" s="156">
        <v>0.14745073659338048</v>
      </c>
    </row>
    <row r="196" spans="2:3" s="113" customFormat="1" ht="12" x14ac:dyDescent="0.2">
      <c r="B196" s="154">
        <v>0.50208333333333333</v>
      </c>
      <c r="C196" s="156">
        <v>0.28039532413388246</v>
      </c>
    </row>
    <row r="197" spans="2:3" s="113" customFormat="1" ht="12" x14ac:dyDescent="0.2">
      <c r="B197" s="154">
        <v>0.50277777777777777</v>
      </c>
      <c r="C197" s="156">
        <v>0.33704273247671535</v>
      </c>
    </row>
    <row r="198" spans="2:3" s="113" customFormat="1" ht="12" x14ac:dyDescent="0.2">
      <c r="B198" s="154">
        <v>0.50347222222222221</v>
      </c>
      <c r="C198" s="156">
        <v>4.3714506683687242</v>
      </c>
    </row>
    <row r="199" spans="2:3" s="113" customFormat="1" ht="12" x14ac:dyDescent="0.2">
      <c r="B199" s="154">
        <v>0.50416666666666665</v>
      </c>
      <c r="C199" s="156">
        <v>0.14726801969086012</v>
      </c>
    </row>
    <row r="200" spans="2:3" s="113" customFormat="1" ht="12" x14ac:dyDescent="0.2">
      <c r="B200" s="154">
        <v>0.50486111111111109</v>
      </c>
      <c r="C200" s="156">
        <v>0</v>
      </c>
    </row>
    <row r="201" spans="2:3" s="113" customFormat="1" ht="12" x14ac:dyDescent="0.2">
      <c r="B201" s="154">
        <v>0.50555555555555554</v>
      </c>
      <c r="C201" s="156">
        <v>0.63507885577783452</v>
      </c>
    </row>
    <row r="202" spans="2:3" s="113" customFormat="1" ht="12" x14ac:dyDescent="0.2">
      <c r="B202" s="154">
        <v>0.50624999999999998</v>
      </c>
      <c r="C202" s="156">
        <v>0</v>
      </c>
    </row>
    <row r="203" spans="2:3" s="113" customFormat="1" ht="12" x14ac:dyDescent="0.2">
      <c r="B203" s="154">
        <v>0.50694444444444442</v>
      </c>
      <c r="C203" s="156">
        <v>9.7204720379761814E-2</v>
      </c>
    </row>
    <row r="204" spans="2:3" s="113" customFormat="1" ht="12" x14ac:dyDescent="0.2">
      <c r="B204" s="154">
        <v>0.50763888888888886</v>
      </c>
      <c r="C204" s="156">
        <v>3.9931087662368498</v>
      </c>
    </row>
    <row r="205" spans="2:3" s="113" customFormat="1" ht="12" x14ac:dyDescent="0.2">
      <c r="B205" s="154">
        <v>0.5083333333333333</v>
      </c>
      <c r="C205" s="156">
        <v>0.13561966331462072</v>
      </c>
    </row>
    <row r="206" spans="2:3" s="113" customFormat="1" ht="12" x14ac:dyDescent="0.2">
      <c r="B206" s="154">
        <v>0.50902777777777775</v>
      </c>
      <c r="C206" s="156">
        <v>1.1525611215077907</v>
      </c>
    </row>
    <row r="207" spans="2:3" s="113" customFormat="1" ht="12" x14ac:dyDescent="0.2">
      <c r="B207" s="154">
        <v>0.50972222222222219</v>
      </c>
      <c r="C207" s="156">
        <v>0</v>
      </c>
    </row>
    <row r="208" spans="2:3" s="113" customFormat="1" ht="12" x14ac:dyDescent="0.2">
      <c r="B208" s="154">
        <v>0.51041666666666663</v>
      </c>
      <c r="C208" s="156">
        <v>0</v>
      </c>
    </row>
    <row r="209" spans="2:3" s="113" customFormat="1" ht="12" x14ac:dyDescent="0.2">
      <c r="B209" s="154">
        <v>0.51111111111111118</v>
      </c>
      <c r="C209" s="156">
        <v>0.9426878244429896</v>
      </c>
    </row>
    <row r="210" spans="2:3" s="113" customFormat="1" ht="12" x14ac:dyDescent="0.2">
      <c r="B210" s="154">
        <v>0.51180555555555551</v>
      </c>
      <c r="C210" s="156">
        <v>0.16966154781874934</v>
      </c>
    </row>
    <row r="211" spans="2:3" s="113" customFormat="1" ht="12" x14ac:dyDescent="0.2">
      <c r="B211" s="154">
        <v>0.51250000000000007</v>
      </c>
      <c r="C211" s="156">
        <v>0.10610766732227829</v>
      </c>
    </row>
    <row r="212" spans="2:3" s="113" customFormat="1" ht="12" x14ac:dyDescent="0.2">
      <c r="B212" s="154">
        <v>0.5131944444444444</v>
      </c>
      <c r="C212" s="156">
        <v>8.4488830347463684E-2</v>
      </c>
    </row>
    <row r="213" spans="2:3" s="113" customFormat="1" ht="12" x14ac:dyDescent="0.2">
      <c r="B213" s="154">
        <v>0.51388888888888895</v>
      </c>
      <c r="C213" s="156">
        <v>0</v>
      </c>
    </row>
    <row r="214" spans="2:3" s="113" customFormat="1" ht="12" x14ac:dyDescent="0.2">
      <c r="B214" s="154">
        <v>0.51458333333333328</v>
      </c>
      <c r="C214" s="156">
        <v>8.8227028690892689E-2</v>
      </c>
    </row>
    <row r="215" spans="2:3" s="113" customFormat="1" ht="12" x14ac:dyDescent="0.2">
      <c r="B215" s="154">
        <v>0.51527777777777783</v>
      </c>
      <c r="C215" s="156">
        <v>5.9421957955606199</v>
      </c>
    </row>
    <row r="216" spans="2:3" s="113" customFormat="1" ht="12" x14ac:dyDescent="0.2">
      <c r="B216" s="154">
        <v>0.51597222222222217</v>
      </c>
      <c r="C216" s="156">
        <v>4.4810476188428414E-2</v>
      </c>
    </row>
    <row r="217" spans="2:3" s="113" customFormat="1" ht="12" x14ac:dyDescent="0.2">
      <c r="B217" s="154">
        <v>0.51666666666666672</v>
      </c>
      <c r="C217" s="156">
        <v>0.17354040796543613</v>
      </c>
    </row>
    <row r="218" spans="2:3" s="113" customFormat="1" ht="12" x14ac:dyDescent="0.2">
      <c r="B218" s="154">
        <v>0.51736111111111105</v>
      </c>
      <c r="C218" s="156">
        <v>0.71809294176374738</v>
      </c>
    </row>
    <row r="219" spans="2:3" s="113" customFormat="1" ht="12" x14ac:dyDescent="0.2">
      <c r="B219" s="154">
        <v>0.5180555555555556</v>
      </c>
      <c r="C219" s="156">
        <v>5.068344265790601E-2</v>
      </c>
    </row>
    <row r="220" spans="2:3" s="113" customFormat="1" ht="12" x14ac:dyDescent="0.2">
      <c r="B220" s="154">
        <v>0.51874999999999993</v>
      </c>
      <c r="C220" s="156">
        <v>0.98236266160758812</v>
      </c>
    </row>
    <row r="221" spans="2:3" s="113" customFormat="1" ht="12" x14ac:dyDescent="0.2">
      <c r="B221" s="154">
        <v>0.51944444444444449</v>
      </c>
      <c r="C221" s="156">
        <v>0.16291650222152651</v>
      </c>
    </row>
    <row r="222" spans="2:3" s="113" customFormat="1" ht="12" x14ac:dyDescent="0.2">
      <c r="B222" s="154">
        <v>0.52013888888888882</v>
      </c>
      <c r="C222" s="156">
        <v>0.10018620700993001</v>
      </c>
    </row>
    <row r="223" spans="2:3" s="113" customFormat="1" ht="12" x14ac:dyDescent="0.2">
      <c r="B223" s="154">
        <v>0.52083333333333337</v>
      </c>
      <c r="C223" s="156">
        <v>1.1720579574719259</v>
      </c>
    </row>
    <row r="224" spans="2:3" s="113" customFormat="1" ht="12" x14ac:dyDescent="0.2">
      <c r="B224" s="154">
        <v>0.52152777777777781</v>
      </c>
      <c r="C224" s="156">
        <v>0.59931292169558104</v>
      </c>
    </row>
    <row r="225" spans="2:3" s="113" customFormat="1" ht="12" x14ac:dyDescent="0.2">
      <c r="B225" s="154">
        <v>0.52222222222222225</v>
      </c>
      <c r="C225" s="156">
        <v>10.499277640373128</v>
      </c>
    </row>
    <row r="226" spans="2:3" s="113" customFormat="1" ht="12" x14ac:dyDescent="0.2">
      <c r="B226" s="154">
        <v>0.5229166666666667</v>
      </c>
      <c r="C226" s="156">
        <v>6.5574886647840724E-2</v>
      </c>
    </row>
    <row r="227" spans="2:3" s="113" customFormat="1" ht="12" x14ac:dyDescent="0.2">
      <c r="B227" s="154">
        <v>0.52361111111111114</v>
      </c>
      <c r="C227" s="156">
        <v>0.12266103864760944</v>
      </c>
    </row>
    <row r="228" spans="2:3" s="113" customFormat="1" ht="12" x14ac:dyDescent="0.2">
      <c r="B228" s="154">
        <v>0.52430555555555558</v>
      </c>
      <c r="C228" s="156">
        <v>0.31941607109079617</v>
      </c>
    </row>
    <row r="229" spans="2:3" s="113" customFormat="1" ht="12" x14ac:dyDescent="0.2">
      <c r="B229" s="154">
        <v>0.52500000000000002</v>
      </c>
      <c r="C229" s="156">
        <v>2.2437898298985943</v>
      </c>
    </row>
    <row r="230" spans="2:3" s="113" customFormat="1" ht="12" x14ac:dyDescent="0.2">
      <c r="B230" s="154">
        <v>0.52569444444444446</v>
      </c>
      <c r="C230" s="156">
        <v>0.12145245771776668</v>
      </c>
    </row>
    <row r="231" spans="2:3" s="113" customFormat="1" ht="12" x14ac:dyDescent="0.2">
      <c r="B231" s="154">
        <v>0.52638888888888891</v>
      </c>
      <c r="C231" s="156">
        <v>1.2561799210688731</v>
      </c>
    </row>
    <row r="232" spans="2:3" s="113" customFormat="1" ht="12" x14ac:dyDescent="0.2">
      <c r="B232" s="154">
        <v>0.52708333333333335</v>
      </c>
      <c r="C232" s="156">
        <v>8.2986096339394397E-2</v>
      </c>
    </row>
    <row r="233" spans="2:3" s="113" customFormat="1" ht="12" x14ac:dyDescent="0.2">
      <c r="B233" s="154">
        <v>0.52777777777777779</v>
      </c>
      <c r="C233" s="156">
        <v>6.1396365812733623E-3</v>
      </c>
    </row>
    <row r="234" spans="2:3" s="113" customFormat="1" ht="12" x14ac:dyDescent="0.2">
      <c r="B234" s="154">
        <v>0.52847222222222223</v>
      </c>
      <c r="C234" s="156">
        <v>0.85781161159022568</v>
      </c>
    </row>
    <row r="235" spans="2:3" s="113" customFormat="1" ht="12" x14ac:dyDescent="0.2">
      <c r="B235" s="154">
        <v>0.52916666666666667</v>
      </c>
      <c r="C235" s="156">
        <v>9.3398392721235233</v>
      </c>
    </row>
    <row r="236" spans="2:3" s="113" customFormat="1" ht="12" x14ac:dyDescent="0.2">
      <c r="B236" s="154">
        <v>0.52986111111111112</v>
      </c>
      <c r="C236" s="156">
        <v>0.15808387341110708</v>
      </c>
    </row>
    <row r="237" spans="2:3" s="113" customFormat="1" ht="12" x14ac:dyDescent="0.2">
      <c r="B237" s="154">
        <v>0.53055555555555556</v>
      </c>
      <c r="C237" s="156">
        <v>5.1829729766801613E-2</v>
      </c>
    </row>
    <row r="238" spans="2:3" s="113" customFormat="1" ht="12" x14ac:dyDescent="0.2">
      <c r="B238" s="154">
        <v>0.53125</v>
      </c>
      <c r="C238" s="156">
        <v>0.40531115352853092</v>
      </c>
    </row>
    <row r="239" spans="2:3" s="113" customFormat="1" ht="12" x14ac:dyDescent="0.2">
      <c r="B239" s="154">
        <v>0.53194444444444444</v>
      </c>
      <c r="C239" s="156">
        <v>0.81118222297255693</v>
      </c>
    </row>
    <row r="240" spans="2:3" s="113" customFormat="1" ht="12" x14ac:dyDescent="0.2">
      <c r="B240" s="154">
        <v>0.53263888888888888</v>
      </c>
      <c r="C240" s="156">
        <v>2.9490978496417299</v>
      </c>
    </row>
    <row r="241" spans="2:3" s="113" customFormat="1" ht="12" x14ac:dyDescent="0.2">
      <c r="B241" s="154">
        <v>0.53333333333333333</v>
      </c>
      <c r="C241" s="156">
        <v>0.87755664722467241</v>
      </c>
    </row>
    <row r="242" spans="2:3" s="113" customFormat="1" ht="12" x14ac:dyDescent="0.2">
      <c r="B242" s="154">
        <v>0.53402777777777777</v>
      </c>
      <c r="C242" s="156">
        <v>0</v>
      </c>
    </row>
    <row r="243" spans="2:3" s="113" customFormat="1" ht="12" x14ac:dyDescent="0.2">
      <c r="B243" s="154">
        <v>0.53472222222222221</v>
      </c>
      <c r="C243" s="156">
        <v>4.3238200696615062E-2</v>
      </c>
    </row>
    <row r="244" spans="2:3" s="113" customFormat="1" ht="12" x14ac:dyDescent="0.2">
      <c r="B244" s="154">
        <v>0.53541666666666665</v>
      </c>
      <c r="C244" s="156">
        <v>0</v>
      </c>
    </row>
    <row r="245" spans="2:3" s="113" customFormat="1" ht="12" x14ac:dyDescent="0.2">
      <c r="B245" s="154">
        <v>0.53611111111111109</v>
      </c>
      <c r="C245" s="156">
        <v>3.8249266017055814</v>
      </c>
    </row>
    <row r="246" spans="2:3" s="113" customFormat="1" ht="12" x14ac:dyDescent="0.2">
      <c r="B246" s="154">
        <v>0.53680555555555554</v>
      </c>
      <c r="C246" s="156">
        <v>0.75370091368747594</v>
      </c>
    </row>
    <row r="247" spans="2:3" s="113" customFormat="1" ht="12" x14ac:dyDescent="0.2">
      <c r="B247" s="154">
        <v>0.53749999999999998</v>
      </c>
      <c r="C247" s="156">
        <v>1.2967843500490541</v>
      </c>
    </row>
    <row r="248" spans="2:3" s="113" customFormat="1" ht="12" x14ac:dyDescent="0.2">
      <c r="B248" s="154">
        <v>0.53819444444444442</v>
      </c>
      <c r="C248" s="156">
        <v>0</v>
      </c>
    </row>
    <row r="249" spans="2:3" s="113" customFormat="1" ht="12" x14ac:dyDescent="0.2">
      <c r="B249" s="154">
        <v>0.53888888888888886</v>
      </c>
      <c r="C249" s="156">
        <v>0</v>
      </c>
    </row>
    <row r="250" spans="2:3" s="113" customFormat="1" ht="12" x14ac:dyDescent="0.2">
      <c r="B250" s="154">
        <v>0.5395833333333333</v>
      </c>
      <c r="C250" s="156">
        <v>0.11506331901309823</v>
      </c>
    </row>
    <row r="251" spans="2:3" s="113" customFormat="1" ht="12" x14ac:dyDescent="0.2">
      <c r="B251" s="154">
        <v>0.54027777777777775</v>
      </c>
      <c r="C251" s="156">
        <v>0.24914987503014113</v>
      </c>
    </row>
    <row r="252" spans="2:3" s="113" customFormat="1" ht="12" x14ac:dyDescent="0.2">
      <c r="B252" s="154">
        <v>0.54097222222222219</v>
      </c>
      <c r="C252" s="156">
        <v>0</v>
      </c>
    </row>
    <row r="253" spans="2:3" s="113" customFormat="1" ht="12" x14ac:dyDescent="0.2">
      <c r="B253" s="154">
        <v>0.54166666666666663</v>
      </c>
      <c r="C253" s="156">
        <v>2.9012118042020769</v>
      </c>
    </row>
    <row r="254" spans="2:3" s="113" customFormat="1" ht="12" x14ac:dyDescent="0.2">
      <c r="B254" s="154">
        <v>0.54236111111111118</v>
      </c>
      <c r="C254" s="156">
        <v>0.59596573628214955</v>
      </c>
    </row>
    <row r="255" spans="2:3" s="113" customFormat="1" ht="12" x14ac:dyDescent="0.2">
      <c r="B255" s="154">
        <v>0.54305555555555551</v>
      </c>
      <c r="C255" s="156">
        <v>0</v>
      </c>
    </row>
    <row r="256" spans="2:3" s="113" customFormat="1" ht="12" x14ac:dyDescent="0.2">
      <c r="B256" s="154">
        <v>0.54375000000000007</v>
      </c>
      <c r="C256" s="156">
        <v>0</v>
      </c>
    </row>
    <row r="257" spans="2:3" s="113" customFormat="1" ht="12" x14ac:dyDescent="0.2">
      <c r="B257" s="154">
        <v>0.5444444444444444</v>
      </c>
      <c r="C257" s="156">
        <v>0</v>
      </c>
    </row>
    <row r="258" spans="2:3" s="113" customFormat="1" ht="12" x14ac:dyDescent="0.2">
      <c r="B258" s="154">
        <v>0.54513888888888895</v>
      </c>
      <c r="C258" s="156">
        <v>0.11578080339768346</v>
      </c>
    </row>
    <row r="259" spans="2:3" s="113" customFormat="1" ht="12" x14ac:dyDescent="0.2">
      <c r="B259" s="154">
        <v>0.54583333333333328</v>
      </c>
      <c r="C259" s="156">
        <v>0.89891737424925411</v>
      </c>
    </row>
    <row r="260" spans="2:3" s="113" customFormat="1" ht="12" x14ac:dyDescent="0.2">
      <c r="B260" s="154">
        <v>0.54652777777777783</v>
      </c>
      <c r="C260" s="156">
        <v>0.99479329864602151</v>
      </c>
    </row>
    <row r="261" spans="2:3" s="113" customFormat="1" ht="12" x14ac:dyDescent="0.2">
      <c r="B261" s="154">
        <v>0.54722222222222217</v>
      </c>
      <c r="C261" s="156">
        <v>2.0525185684536651</v>
      </c>
    </row>
    <row r="262" spans="2:3" s="113" customFormat="1" ht="12" x14ac:dyDescent="0.2">
      <c r="B262" s="154">
        <v>0.54791666666666672</v>
      </c>
      <c r="C262" s="156">
        <v>1.5781899544351354</v>
      </c>
    </row>
    <row r="263" spans="2:3" s="113" customFormat="1" ht="12" x14ac:dyDescent="0.2">
      <c r="B263" s="154">
        <v>0.54861111111111105</v>
      </c>
      <c r="C263" s="156">
        <v>0</v>
      </c>
    </row>
    <row r="264" spans="2:3" s="113" customFormat="1" ht="12" x14ac:dyDescent="0.2">
      <c r="B264" s="154">
        <v>0.5493055555555556</v>
      </c>
      <c r="C264" s="156">
        <v>0.67534487936608167</v>
      </c>
    </row>
    <row r="265" spans="2:3" s="113" customFormat="1" ht="12" x14ac:dyDescent="0.2">
      <c r="B265" s="154">
        <v>0.54999999999999993</v>
      </c>
      <c r="C265" s="156">
        <v>10.506941697202302</v>
      </c>
    </row>
    <row r="266" spans="2:3" s="113" customFormat="1" ht="12" x14ac:dyDescent="0.2">
      <c r="B266" s="154">
        <v>0.55069444444444449</v>
      </c>
      <c r="C266" s="156">
        <v>1.2431949152783757</v>
      </c>
    </row>
    <row r="267" spans="2:3" s="113" customFormat="1" ht="12" x14ac:dyDescent="0.2">
      <c r="B267" s="154">
        <v>0.55138888888888882</v>
      </c>
      <c r="C267" s="156">
        <v>0.73861827462977314</v>
      </c>
    </row>
    <row r="268" spans="2:3" s="113" customFormat="1" ht="12" x14ac:dyDescent="0.2">
      <c r="B268" s="154">
        <v>0.55208333333333337</v>
      </c>
      <c r="C268" s="156">
        <v>0.18657112450180632</v>
      </c>
    </row>
    <row r="269" spans="2:3" s="113" customFormat="1" ht="12" x14ac:dyDescent="0.2">
      <c r="B269" s="154">
        <v>0.55277777777777781</v>
      </c>
      <c r="C269" s="156">
        <v>1.8049883292097824</v>
      </c>
    </row>
    <row r="270" spans="2:3" s="113" customFormat="1" ht="12" x14ac:dyDescent="0.2">
      <c r="B270" s="154">
        <v>0.55347222222222225</v>
      </c>
      <c r="C270" s="156">
        <v>0</v>
      </c>
    </row>
    <row r="271" spans="2:3" s="113" customFormat="1" ht="12" x14ac:dyDescent="0.2">
      <c r="B271" s="154">
        <v>0.5541666666666667</v>
      </c>
      <c r="C271" s="156">
        <v>0</v>
      </c>
    </row>
    <row r="272" spans="2:3" s="113" customFormat="1" ht="12" x14ac:dyDescent="0.2">
      <c r="B272" s="154">
        <v>0.55486111111111114</v>
      </c>
      <c r="C272" s="156">
        <v>0.76232528992213</v>
      </c>
    </row>
    <row r="273" spans="2:3" s="113" customFormat="1" ht="12" x14ac:dyDescent="0.2">
      <c r="B273" s="154">
        <v>0.55555555555555558</v>
      </c>
      <c r="C273" s="156">
        <v>0.56983296927748517</v>
      </c>
    </row>
    <row r="274" spans="2:3" s="113" customFormat="1" ht="12" x14ac:dyDescent="0.2">
      <c r="B274" s="154">
        <v>0.55625000000000002</v>
      </c>
      <c r="C274" s="156">
        <v>0.35231246408662231</v>
      </c>
    </row>
    <row r="275" spans="2:3" s="113" customFormat="1" ht="12" x14ac:dyDescent="0.2">
      <c r="B275" s="154">
        <v>0.55694444444444446</v>
      </c>
      <c r="C275" s="156">
        <v>0</v>
      </c>
    </row>
    <row r="276" spans="2:3" s="113" customFormat="1" ht="12" x14ac:dyDescent="0.2">
      <c r="B276" s="154">
        <v>0.55763888888888891</v>
      </c>
      <c r="C276" s="156">
        <v>0.41393852682561166</v>
      </c>
    </row>
    <row r="277" spans="2:3" s="113" customFormat="1" ht="12" x14ac:dyDescent="0.2">
      <c r="B277" s="154">
        <v>0.55833333333333335</v>
      </c>
      <c r="C277" s="156">
        <v>1.3697959616680002</v>
      </c>
    </row>
    <row r="278" spans="2:3" s="113" customFormat="1" ht="12" x14ac:dyDescent="0.2">
      <c r="B278" s="154">
        <v>0.55902777777777779</v>
      </c>
      <c r="C278" s="156">
        <v>10.647666953438579</v>
      </c>
    </row>
    <row r="279" spans="2:3" s="113" customFormat="1" ht="12" x14ac:dyDescent="0.2">
      <c r="B279" s="154">
        <v>0.55972222222222223</v>
      </c>
      <c r="C279" s="156">
        <v>0.74840281206204595</v>
      </c>
    </row>
    <row r="280" spans="2:3" s="113" customFormat="1" ht="12" x14ac:dyDescent="0.2">
      <c r="B280" s="154">
        <v>0.56041666666666667</v>
      </c>
      <c r="C280" s="156">
        <v>0.98715932554869856</v>
      </c>
    </row>
    <row r="281" spans="2:3" s="113" customFormat="1" ht="12" x14ac:dyDescent="0.2">
      <c r="B281" s="154">
        <v>0.56111111111111112</v>
      </c>
      <c r="C281" s="156">
        <v>0.46979703121039929</v>
      </c>
    </row>
    <row r="282" spans="2:3" s="113" customFormat="1" ht="12" x14ac:dyDescent="0.2">
      <c r="B282" s="154">
        <v>0.56180555555555556</v>
      </c>
      <c r="C282" s="156">
        <v>0.16785112112577297</v>
      </c>
    </row>
    <row r="283" spans="2:3" s="113" customFormat="1" ht="12" x14ac:dyDescent="0.2">
      <c r="B283" s="154">
        <v>0.5625</v>
      </c>
      <c r="C283" s="156">
        <v>1.2013109575723693</v>
      </c>
    </row>
    <row r="284" spans="2:3" s="113" customFormat="1" ht="12" x14ac:dyDescent="0.2">
      <c r="B284" s="154">
        <v>0.56319444444444444</v>
      </c>
      <c r="C284" s="156">
        <v>3.0984838722766432</v>
      </c>
    </row>
    <row r="285" spans="2:3" s="113" customFormat="1" ht="12" x14ac:dyDescent="0.2">
      <c r="B285" s="154">
        <v>0.56388888888888888</v>
      </c>
      <c r="C285" s="156">
        <v>7.4831135190354475E-2</v>
      </c>
    </row>
    <row r="286" spans="2:3" s="113" customFormat="1" ht="12" x14ac:dyDescent="0.2">
      <c r="B286" s="154">
        <v>0.56458333333333333</v>
      </c>
      <c r="C286" s="156">
        <v>0.22157569636820279</v>
      </c>
    </row>
    <row r="287" spans="2:3" s="113" customFormat="1" ht="12" x14ac:dyDescent="0.2">
      <c r="B287" s="154">
        <v>0.56527777777777777</v>
      </c>
      <c r="C287" s="156">
        <v>14.048686386393349</v>
      </c>
    </row>
    <row r="288" spans="2:3" s="113" customFormat="1" ht="12" x14ac:dyDescent="0.2">
      <c r="B288" s="154">
        <v>0.56597222222222221</v>
      </c>
      <c r="C288" s="156">
        <v>0</v>
      </c>
    </row>
    <row r="289" spans="2:3" s="113" customFormat="1" ht="12" x14ac:dyDescent="0.2">
      <c r="B289" s="154">
        <v>0.56666666666666665</v>
      </c>
      <c r="C289" s="156">
        <v>14.101546975360954</v>
      </c>
    </row>
    <row r="290" spans="2:3" s="113" customFormat="1" ht="12" x14ac:dyDescent="0.2">
      <c r="B290" s="154">
        <v>0.56736111111111109</v>
      </c>
      <c r="C290" s="156">
        <v>0.40738623510311489</v>
      </c>
    </row>
    <row r="291" spans="2:3" s="113" customFormat="1" ht="12" x14ac:dyDescent="0.2">
      <c r="B291" s="154">
        <v>0.56805555555555554</v>
      </c>
      <c r="C291" s="156">
        <v>8.2425136423335738E-2</v>
      </c>
    </row>
    <row r="292" spans="2:3" s="113" customFormat="1" ht="12" x14ac:dyDescent="0.2">
      <c r="B292" s="154">
        <v>0.56874999999999998</v>
      </c>
      <c r="C292" s="156">
        <v>1.6649484887596384</v>
      </c>
    </row>
    <row r="293" spans="2:3" s="113" customFormat="1" ht="12" x14ac:dyDescent="0.2">
      <c r="B293" s="154">
        <v>0.56944444444444442</v>
      </c>
      <c r="C293" s="156">
        <v>0.94720723672580087</v>
      </c>
    </row>
    <row r="294" spans="2:3" s="113" customFormat="1" ht="12" x14ac:dyDescent="0.2">
      <c r="B294" s="154">
        <v>0.57013888888888886</v>
      </c>
      <c r="C294" s="156">
        <v>0.47119067959068112</v>
      </c>
    </row>
    <row r="295" spans="2:3" s="113" customFormat="1" ht="12" x14ac:dyDescent="0.2">
      <c r="B295" s="154">
        <v>0.5708333333333333</v>
      </c>
      <c r="C295" s="156">
        <v>5.2602312216228509E-3</v>
      </c>
    </row>
    <row r="296" spans="2:3" s="113" customFormat="1" ht="12" x14ac:dyDescent="0.2">
      <c r="B296" s="154">
        <v>0.57152777777777775</v>
      </c>
      <c r="C296" s="156">
        <v>1.9417137299528406</v>
      </c>
    </row>
    <row r="297" spans="2:3" s="113" customFormat="1" ht="12" x14ac:dyDescent="0.2">
      <c r="B297" s="154">
        <v>0.57222222222222219</v>
      </c>
      <c r="C297" s="156">
        <v>1.2945520239226815</v>
      </c>
    </row>
    <row r="298" spans="2:3" s="113" customFormat="1" ht="12" x14ac:dyDescent="0.2">
      <c r="B298" s="154">
        <v>0.57291666666666663</v>
      </c>
      <c r="C298" s="156">
        <v>1.2202547674035824</v>
      </c>
    </row>
    <row r="299" spans="2:3" s="113" customFormat="1" ht="12" x14ac:dyDescent="0.2">
      <c r="B299" s="154">
        <v>0.57361111111111118</v>
      </c>
      <c r="C299" s="156">
        <v>0.47155768564756978</v>
      </c>
    </row>
    <row r="300" spans="2:3" s="113" customFormat="1" ht="12" x14ac:dyDescent="0.2">
      <c r="B300" s="154">
        <v>0.57430555555555551</v>
      </c>
      <c r="C300" s="156">
        <v>0</v>
      </c>
    </row>
    <row r="301" spans="2:3" s="113" customFormat="1" ht="12" x14ac:dyDescent="0.2">
      <c r="B301" s="154">
        <v>0.57500000000000007</v>
      </c>
      <c r="C301" s="156">
        <v>0.28979284470008548</v>
      </c>
    </row>
    <row r="302" spans="2:3" s="113" customFormat="1" ht="12" x14ac:dyDescent="0.2">
      <c r="B302" s="154">
        <v>0.5756944444444444</v>
      </c>
      <c r="C302" s="156">
        <v>2.0850898963347109</v>
      </c>
    </row>
    <row r="303" spans="2:3" s="113" customFormat="1" ht="12" x14ac:dyDescent="0.2">
      <c r="B303" s="154">
        <v>0.57638888888888895</v>
      </c>
      <c r="C303" s="156">
        <v>0.10329089593275007</v>
      </c>
    </row>
    <row r="304" spans="2:3" s="113" customFormat="1" ht="12" x14ac:dyDescent="0.2">
      <c r="B304" s="154">
        <v>0.57708333333333328</v>
      </c>
      <c r="C304" s="156">
        <v>0.56792428137280138</v>
      </c>
    </row>
    <row r="305" spans="2:3" s="113" customFormat="1" ht="12" x14ac:dyDescent="0.2">
      <c r="B305" s="154">
        <v>0.57777777777777783</v>
      </c>
      <c r="C305" s="156">
        <v>0.21044390692108803</v>
      </c>
    </row>
    <row r="306" spans="2:3" s="113" customFormat="1" ht="12" x14ac:dyDescent="0.2">
      <c r="B306" s="154">
        <v>0.57847222222222217</v>
      </c>
      <c r="C306" s="156">
        <v>1.0062908012415177</v>
      </c>
    </row>
    <row r="307" spans="2:3" s="113" customFormat="1" ht="12" x14ac:dyDescent="0.2">
      <c r="B307" s="154">
        <v>0.57916666666666672</v>
      </c>
      <c r="C307" s="156">
        <v>0.23726889379991367</v>
      </c>
    </row>
    <row r="308" spans="2:3" s="113" customFormat="1" ht="12" x14ac:dyDescent="0.2">
      <c r="B308" s="154">
        <v>0.57986111111111105</v>
      </c>
      <c r="C308" s="156">
        <v>0.8984847669678202</v>
      </c>
    </row>
    <row r="309" spans="2:3" s="113" customFormat="1" ht="12" x14ac:dyDescent="0.2">
      <c r="B309" s="154">
        <v>0.5805555555555556</v>
      </c>
      <c r="C309" s="156">
        <v>0.27832855857649214</v>
      </c>
    </row>
    <row r="310" spans="2:3" s="113" customFormat="1" ht="12" x14ac:dyDescent="0.2">
      <c r="B310" s="154">
        <v>0.58124999999999993</v>
      </c>
      <c r="C310" s="156">
        <v>1.0231496212199118</v>
      </c>
    </row>
    <row r="311" spans="2:3" s="113" customFormat="1" ht="12" x14ac:dyDescent="0.2">
      <c r="B311" s="154">
        <v>0.58194444444444449</v>
      </c>
      <c r="C311" s="156">
        <v>3.6257712303379686</v>
      </c>
    </row>
    <row r="312" spans="2:3" s="113" customFormat="1" ht="12" x14ac:dyDescent="0.2">
      <c r="B312" s="154">
        <v>0.58263888888888882</v>
      </c>
      <c r="C312" s="156">
        <v>5.3359931703270483E-2</v>
      </c>
    </row>
    <row r="313" spans="2:3" s="113" customFormat="1" ht="12" x14ac:dyDescent="0.2">
      <c r="B313" s="154">
        <v>0.58333333333333337</v>
      </c>
      <c r="C313" s="156">
        <v>0.62667909616481488</v>
      </c>
    </row>
    <row r="314" spans="2:3" s="113" customFormat="1" ht="12" x14ac:dyDescent="0.2">
      <c r="B314" s="154">
        <v>0.58402777777777781</v>
      </c>
      <c r="C314" s="156">
        <v>0.46260963487157175</v>
      </c>
    </row>
    <row r="315" spans="2:3" s="113" customFormat="1" ht="12" x14ac:dyDescent="0.2">
      <c r="B315" s="154">
        <v>0.58472222222222225</v>
      </c>
      <c r="C315" s="156">
        <v>1.317002379236266</v>
      </c>
    </row>
    <row r="316" spans="2:3" s="113" customFormat="1" ht="12" x14ac:dyDescent="0.2">
      <c r="B316" s="154">
        <v>0.5854166666666667</v>
      </c>
      <c r="C316" s="156">
        <v>0</v>
      </c>
    </row>
    <row r="317" spans="2:3" s="113" customFormat="1" ht="12" x14ac:dyDescent="0.2">
      <c r="B317" s="154">
        <v>0.58611111111111114</v>
      </c>
      <c r="C317" s="156">
        <v>9.1842979680399714E-2</v>
      </c>
    </row>
    <row r="318" spans="2:3" s="113" customFormat="1" ht="12" x14ac:dyDescent="0.2">
      <c r="B318" s="154">
        <v>0.58680555555555558</v>
      </c>
      <c r="C318" s="156">
        <v>0.27266305641097743</v>
      </c>
    </row>
    <row r="319" spans="2:3" s="113" customFormat="1" ht="12" x14ac:dyDescent="0.2">
      <c r="B319" s="154">
        <v>0.58750000000000002</v>
      </c>
      <c r="C319" s="156">
        <v>0.39912148324148533</v>
      </c>
    </row>
    <row r="320" spans="2:3" s="113" customFormat="1" ht="12" x14ac:dyDescent="0.2">
      <c r="B320" s="154">
        <v>0.58819444444444446</v>
      </c>
      <c r="C320" s="156">
        <v>0.16715459098008703</v>
      </c>
    </row>
    <row r="321" spans="2:3" s="113" customFormat="1" ht="12" x14ac:dyDescent="0.2">
      <c r="B321" s="154">
        <v>0.58888888888888891</v>
      </c>
      <c r="C321" s="156">
        <v>0</v>
      </c>
    </row>
    <row r="322" spans="2:3" s="113" customFormat="1" ht="12" x14ac:dyDescent="0.2">
      <c r="B322" s="154">
        <v>0.58958333333333335</v>
      </c>
      <c r="C322" s="156">
        <v>1.4551858691682062</v>
      </c>
    </row>
    <row r="323" spans="2:3" s="113" customFormat="1" ht="12" x14ac:dyDescent="0.2">
      <c r="B323" s="154">
        <v>0.59027777777777779</v>
      </c>
      <c r="C323" s="156">
        <v>0.55433091142499591</v>
      </c>
    </row>
    <row r="324" spans="2:3" s="113" customFormat="1" ht="12" x14ac:dyDescent="0.2">
      <c r="B324" s="154">
        <v>0.59097222222222223</v>
      </c>
      <c r="C324" s="156">
        <v>2.029817757632368E-2</v>
      </c>
    </row>
    <row r="325" spans="2:3" s="113" customFormat="1" ht="12" x14ac:dyDescent="0.2">
      <c r="B325" s="154">
        <v>0.59166666666666667</v>
      </c>
      <c r="C325" s="156">
        <v>0.34445778406471134</v>
      </c>
    </row>
    <row r="326" spans="2:3" s="113" customFormat="1" ht="12" x14ac:dyDescent="0.2">
      <c r="B326" s="154">
        <v>0.59236111111111112</v>
      </c>
      <c r="C326" s="156">
        <v>0.42874370537201478</v>
      </c>
    </row>
    <row r="327" spans="2:3" s="113" customFormat="1" ht="12" x14ac:dyDescent="0.2">
      <c r="B327" s="154">
        <v>0.59305555555555556</v>
      </c>
      <c r="C327" s="156">
        <v>1.9843522909848799</v>
      </c>
    </row>
    <row r="328" spans="2:3" s="113" customFormat="1" ht="12" x14ac:dyDescent="0.2">
      <c r="B328" s="154">
        <v>0.59375</v>
      </c>
      <c r="C328" s="156">
        <v>2.8322700750898502</v>
      </c>
    </row>
    <row r="329" spans="2:3" s="113" customFormat="1" ht="12" x14ac:dyDescent="0.2">
      <c r="B329" s="154">
        <v>0.59444444444444444</v>
      </c>
      <c r="C329" s="156">
        <v>0.10221320724532622</v>
      </c>
    </row>
    <row r="330" spans="2:3" s="113" customFormat="1" ht="12" x14ac:dyDescent="0.2">
      <c r="B330" s="154">
        <v>0.59513888888888888</v>
      </c>
      <c r="C330" s="156">
        <v>0</v>
      </c>
    </row>
    <row r="331" spans="2:3" s="113" customFormat="1" ht="12" x14ac:dyDescent="0.2">
      <c r="B331" s="154">
        <v>0.59583333333333333</v>
      </c>
      <c r="C331" s="156">
        <v>3.4265199814339869E-2</v>
      </c>
    </row>
    <row r="332" spans="2:3" s="113" customFormat="1" ht="12" x14ac:dyDescent="0.2">
      <c r="B332" s="154">
        <v>0.59652777777777777</v>
      </c>
      <c r="C332" s="156">
        <v>1.1712721359282448</v>
      </c>
    </row>
    <row r="333" spans="2:3" s="113" customFormat="1" ht="12" x14ac:dyDescent="0.2">
      <c r="B333" s="154">
        <v>0.59722222222222221</v>
      </c>
      <c r="C333" s="156">
        <v>0.63185389912764856</v>
      </c>
    </row>
    <row r="334" spans="2:3" s="113" customFormat="1" ht="12" x14ac:dyDescent="0.2">
      <c r="B334" s="154">
        <v>0.59791666666666665</v>
      </c>
      <c r="C334" s="156">
        <v>1.1702087775221979</v>
      </c>
    </row>
    <row r="335" spans="2:3" s="113" customFormat="1" ht="12" x14ac:dyDescent="0.2">
      <c r="B335" s="154">
        <v>0.59861111111111109</v>
      </c>
      <c r="C335" s="156">
        <v>0.2053570931872131</v>
      </c>
    </row>
    <row r="336" spans="2:3" s="113" customFormat="1" ht="12" x14ac:dyDescent="0.2">
      <c r="B336" s="154">
        <v>0.59930555555555554</v>
      </c>
      <c r="C336" s="156">
        <v>2.3113220936364614</v>
      </c>
    </row>
    <row r="337" spans="2:3" s="113" customFormat="1" ht="12" x14ac:dyDescent="0.2">
      <c r="B337" s="154">
        <v>0.6</v>
      </c>
      <c r="C337" s="156">
        <v>0.27291604128932778</v>
      </c>
    </row>
    <row r="338" spans="2:3" s="113" customFormat="1" ht="12" x14ac:dyDescent="0.2">
      <c r="B338" s="154">
        <v>0.60069444444444442</v>
      </c>
      <c r="C338" s="156">
        <v>0</v>
      </c>
    </row>
    <row r="339" spans="2:3" s="113" customFormat="1" ht="12" x14ac:dyDescent="0.2">
      <c r="B339" s="154">
        <v>0.60138888888888886</v>
      </c>
      <c r="C339" s="156">
        <v>0.9523126633108786</v>
      </c>
    </row>
    <row r="340" spans="2:3" s="113" customFormat="1" ht="12" x14ac:dyDescent="0.2">
      <c r="B340" s="154">
        <v>0.6020833333333333</v>
      </c>
      <c r="C340" s="156">
        <v>0.81954746597239525</v>
      </c>
    </row>
    <row r="341" spans="2:3" s="113" customFormat="1" ht="12" x14ac:dyDescent="0.2">
      <c r="B341" s="154">
        <v>0.60277777777777775</v>
      </c>
      <c r="C341" s="156">
        <v>3.2148922565317629E-2</v>
      </c>
    </row>
    <row r="342" spans="2:3" s="113" customFormat="1" ht="12" x14ac:dyDescent="0.2">
      <c r="B342" s="154">
        <v>0.60347222222222219</v>
      </c>
      <c r="C342" s="156">
        <v>0.13092663399130067</v>
      </c>
    </row>
    <row r="343" spans="2:3" s="113" customFormat="1" ht="12" x14ac:dyDescent="0.2">
      <c r="B343" s="154">
        <v>0.60416666666666663</v>
      </c>
      <c r="C343" s="156">
        <v>0</v>
      </c>
    </row>
    <row r="344" spans="2:3" s="113" customFormat="1" ht="12" x14ac:dyDescent="0.2">
      <c r="B344" s="154">
        <v>0.60486111111111118</v>
      </c>
      <c r="C344" s="156">
        <v>0.7700107947106466</v>
      </c>
    </row>
    <row r="345" spans="2:3" s="113" customFormat="1" ht="12" x14ac:dyDescent="0.2">
      <c r="B345" s="154">
        <v>0.60555555555555551</v>
      </c>
      <c r="C345" s="156">
        <v>0.36631897583657347</v>
      </c>
    </row>
    <row r="346" spans="2:3" s="113" customFormat="1" ht="12" x14ac:dyDescent="0.2">
      <c r="B346" s="154">
        <v>0.60625000000000007</v>
      </c>
      <c r="C346" s="156">
        <v>7.3512791876830713E-2</v>
      </c>
    </row>
    <row r="347" spans="2:3" s="113" customFormat="1" ht="12" x14ac:dyDescent="0.2">
      <c r="B347" s="154">
        <v>0.6069444444444444</v>
      </c>
      <c r="C347" s="156">
        <v>0.31495019132615948</v>
      </c>
    </row>
    <row r="348" spans="2:3" s="113" customFormat="1" ht="12" x14ac:dyDescent="0.2">
      <c r="B348" s="154">
        <v>0.60763888888888895</v>
      </c>
      <c r="C348" s="156">
        <v>1.5192651539995308</v>
      </c>
    </row>
    <row r="349" spans="2:3" s="113" customFormat="1" ht="12" x14ac:dyDescent="0.2">
      <c r="B349" s="154">
        <v>0.60833333333333328</v>
      </c>
      <c r="C349" s="156">
        <v>0.2018214405224194</v>
      </c>
    </row>
    <row r="350" spans="2:3" s="113" customFormat="1" ht="12" x14ac:dyDescent="0.2">
      <c r="B350" s="154">
        <v>0.60902777777777783</v>
      </c>
      <c r="C350" s="156">
        <v>1.47600147027135</v>
      </c>
    </row>
    <row r="351" spans="2:3" s="113" customFormat="1" ht="12" x14ac:dyDescent="0.2">
      <c r="B351" s="154">
        <v>0.60972222222222217</v>
      </c>
      <c r="C351" s="156">
        <v>0.37471953430080129</v>
      </c>
    </row>
    <row r="352" spans="2:3" s="113" customFormat="1" ht="12" x14ac:dyDescent="0.2">
      <c r="B352" s="154">
        <v>0.61041666666666672</v>
      </c>
      <c r="C352" s="156">
        <v>0.31484699113583836</v>
      </c>
    </row>
    <row r="353" spans="2:3" s="113" customFormat="1" ht="12" x14ac:dyDescent="0.2">
      <c r="B353" s="154">
        <v>0.61111111111111105</v>
      </c>
      <c r="C353" s="156">
        <v>0.73492427226529533</v>
      </c>
    </row>
    <row r="354" spans="2:3" s="113" customFormat="1" ht="12" x14ac:dyDescent="0.2">
      <c r="B354" s="154">
        <v>0.6118055555555556</v>
      </c>
      <c r="C354" s="156">
        <v>0.21068895000571478</v>
      </c>
    </row>
    <row r="355" spans="2:3" s="113" customFormat="1" ht="12" x14ac:dyDescent="0.2">
      <c r="B355" s="154">
        <v>0.61249999999999993</v>
      </c>
      <c r="C355" s="156">
        <v>0.58063163450841271</v>
      </c>
    </row>
    <row r="356" spans="2:3" s="113" customFormat="1" ht="12" x14ac:dyDescent="0.2">
      <c r="B356" s="154">
        <v>0.61319444444444449</v>
      </c>
      <c r="C356" s="156">
        <v>0</v>
      </c>
    </row>
    <row r="357" spans="2:3" s="113" customFormat="1" ht="12" x14ac:dyDescent="0.2">
      <c r="B357" s="154">
        <v>0.61388888888888882</v>
      </c>
      <c r="C357" s="156">
        <v>8.808078781483393E-2</v>
      </c>
    </row>
    <row r="358" spans="2:3" s="113" customFormat="1" ht="12" x14ac:dyDescent="0.2">
      <c r="B358" s="154">
        <v>0.61458333333333337</v>
      </c>
      <c r="C358" s="156">
        <v>0.74794647515823998</v>
      </c>
    </row>
    <row r="359" spans="2:3" s="113" customFormat="1" ht="12" x14ac:dyDescent="0.2">
      <c r="B359" s="154">
        <v>0.61527777777777781</v>
      </c>
      <c r="C359" s="156">
        <v>0.64329696098567957</v>
      </c>
    </row>
    <row r="360" spans="2:3" s="113" customFormat="1" ht="12" x14ac:dyDescent="0.2">
      <c r="B360" s="154">
        <v>0.61597222222222225</v>
      </c>
      <c r="C360" s="156">
        <v>2.4277489862487709</v>
      </c>
    </row>
    <row r="361" spans="2:3" s="113" customFormat="1" ht="12" x14ac:dyDescent="0.2">
      <c r="B361" s="154">
        <v>0.6166666666666667</v>
      </c>
      <c r="C361" s="156">
        <v>1.6965382099165451</v>
      </c>
    </row>
    <row r="362" spans="2:3" s="113" customFormat="1" ht="12" x14ac:dyDescent="0.2">
      <c r="B362" s="154">
        <v>0.61736111111111114</v>
      </c>
      <c r="C362" s="156">
        <v>0.10556293175048438</v>
      </c>
    </row>
    <row r="363" spans="2:3" s="113" customFormat="1" ht="12" x14ac:dyDescent="0.2">
      <c r="B363" s="154">
        <v>0.61805555555555558</v>
      </c>
      <c r="C363" s="156">
        <v>0.28952930884906808</v>
      </c>
    </row>
    <row r="364" spans="2:3" s="113" customFormat="1" ht="12" x14ac:dyDescent="0.2">
      <c r="B364" s="154">
        <v>0.61875000000000002</v>
      </c>
      <c r="C364" s="156">
        <v>0.98450511030236698</v>
      </c>
    </row>
    <row r="365" spans="2:3" s="113" customFormat="1" ht="12" x14ac:dyDescent="0.2">
      <c r="B365" s="154">
        <v>0.61944444444444446</v>
      </c>
      <c r="C365" s="156">
        <v>0.71535487117683572</v>
      </c>
    </row>
    <row r="366" spans="2:3" s="113" customFormat="1" ht="12" x14ac:dyDescent="0.2">
      <c r="B366" s="154">
        <v>0.62013888888888891</v>
      </c>
      <c r="C366" s="156">
        <v>0</v>
      </c>
    </row>
    <row r="367" spans="2:3" s="113" customFormat="1" ht="12" x14ac:dyDescent="0.2">
      <c r="B367" s="154">
        <v>0.62083333333333335</v>
      </c>
      <c r="C367" s="156">
        <v>0.69117245739317312</v>
      </c>
    </row>
    <row r="368" spans="2:3" s="113" customFormat="1" ht="12" x14ac:dyDescent="0.2">
      <c r="B368" s="154">
        <v>0.62152777777777779</v>
      </c>
      <c r="C368" s="156">
        <v>4.3638344610108115</v>
      </c>
    </row>
    <row r="369" spans="2:3" s="113" customFormat="1" ht="12" x14ac:dyDescent="0.2">
      <c r="B369" s="154">
        <v>0.62222222222222223</v>
      </c>
      <c r="C369" s="156">
        <v>0.77169914599927047</v>
      </c>
    </row>
    <row r="370" spans="2:3" s="113" customFormat="1" ht="12" x14ac:dyDescent="0.2">
      <c r="B370" s="154">
        <v>0.62291666666666667</v>
      </c>
      <c r="C370" s="156">
        <v>3.9564562259333753</v>
      </c>
    </row>
    <row r="371" spans="2:3" s="113" customFormat="1" ht="12" x14ac:dyDescent="0.2">
      <c r="B371" s="154">
        <v>0.62361111111111112</v>
      </c>
      <c r="C371" s="156">
        <v>1.0700992558310325</v>
      </c>
    </row>
    <row r="372" spans="2:3" s="113" customFormat="1" ht="12" x14ac:dyDescent="0.2">
      <c r="B372" s="154">
        <v>0.62430555555555556</v>
      </c>
      <c r="C372" s="156">
        <v>0.65264299933645709</v>
      </c>
    </row>
    <row r="373" spans="2:3" s="113" customFormat="1" ht="12" x14ac:dyDescent="0.2">
      <c r="B373" s="154">
        <v>0.625</v>
      </c>
      <c r="C373" s="156">
        <v>0.65547089870784359</v>
      </c>
    </row>
    <row r="374" spans="2:3" s="113" customFormat="1" ht="12" x14ac:dyDescent="0.2">
      <c r="B374" s="154">
        <v>0.62569444444444444</v>
      </c>
      <c r="C374" s="156">
        <v>0.36953605358681246</v>
      </c>
    </row>
    <row r="375" spans="2:3" s="113" customFormat="1" ht="12" x14ac:dyDescent="0.2">
      <c r="B375" s="154">
        <v>0.62638888888888888</v>
      </c>
      <c r="C375" s="156">
        <v>0.68013877190303718</v>
      </c>
    </row>
    <row r="376" spans="2:3" s="113" customFormat="1" ht="12" x14ac:dyDescent="0.2">
      <c r="B376" s="154">
        <v>0.62708333333333333</v>
      </c>
      <c r="C376" s="156">
        <v>0.57054834868422943</v>
      </c>
    </row>
    <row r="377" spans="2:3" s="113" customFormat="1" ht="12" x14ac:dyDescent="0.2">
      <c r="B377" s="154">
        <v>0.62777777777777777</v>
      </c>
      <c r="C377" s="156">
        <v>0</v>
      </c>
    </row>
    <row r="378" spans="2:3" s="113" customFormat="1" ht="12" x14ac:dyDescent="0.2">
      <c r="B378" s="154">
        <v>0.62847222222222221</v>
      </c>
      <c r="C378" s="156">
        <v>0</v>
      </c>
    </row>
    <row r="379" spans="2:3" s="113" customFormat="1" ht="12" x14ac:dyDescent="0.2">
      <c r="B379" s="154">
        <v>0.62916666666666665</v>
      </c>
      <c r="C379" s="156">
        <v>0.19480436007422847</v>
      </c>
    </row>
    <row r="380" spans="2:3" s="113" customFormat="1" ht="12" x14ac:dyDescent="0.2">
      <c r="B380" s="154">
        <v>0.62986111111111109</v>
      </c>
      <c r="C380" s="156">
        <v>0.16310355495364545</v>
      </c>
    </row>
    <row r="381" spans="2:3" s="113" customFormat="1" ht="12" x14ac:dyDescent="0.2">
      <c r="B381" s="154">
        <v>0.63055555555555554</v>
      </c>
      <c r="C381" s="156">
        <v>0</v>
      </c>
    </row>
    <row r="382" spans="2:3" s="113" customFormat="1" ht="12" x14ac:dyDescent="0.2">
      <c r="B382" s="154">
        <v>0.63124999999999998</v>
      </c>
      <c r="C382" s="156">
        <v>0</v>
      </c>
    </row>
    <row r="383" spans="2:3" s="113" customFormat="1" ht="12" x14ac:dyDescent="0.2">
      <c r="B383" s="154">
        <v>0.63194444444444442</v>
      </c>
      <c r="C383" s="156">
        <v>0.85312064909429075</v>
      </c>
    </row>
    <row r="384" spans="2:3" s="113" customFormat="1" ht="12" x14ac:dyDescent="0.2">
      <c r="B384" s="154">
        <v>0.63263888888888886</v>
      </c>
      <c r="C384" s="156">
        <v>0.74787471911603931</v>
      </c>
    </row>
    <row r="385" spans="2:3" s="113" customFormat="1" ht="12" x14ac:dyDescent="0.2">
      <c r="B385" s="154">
        <v>0.6333333333333333</v>
      </c>
      <c r="C385" s="156">
        <v>0.77893386074355464</v>
      </c>
    </row>
    <row r="386" spans="2:3" s="113" customFormat="1" ht="12" x14ac:dyDescent="0.2">
      <c r="B386" s="154">
        <v>0.63402777777777775</v>
      </c>
      <c r="C386" s="156">
        <v>0</v>
      </c>
    </row>
    <row r="387" spans="2:3" s="113" customFormat="1" ht="12" x14ac:dyDescent="0.2">
      <c r="B387" s="154">
        <v>0.63472222222222219</v>
      </c>
      <c r="C387" s="156">
        <v>1.1659865020715003</v>
      </c>
    </row>
    <row r="388" spans="2:3" s="113" customFormat="1" ht="12" x14ac:dyDescent="0.2">
      <c r="B388" s="154">
        <v>0.63541666666666663</v>
      </c>
      <c r="C388" s="156">
        <v>0.68036259351936978</v>
      </c>
    </row>
    <row r="389" spans="2:3" s="113" customFormat="1" ht="12" x14ac:dyDescent="0.2">
      <c r="B389" s="154">
        <v>0.63611111111111118</v>
      </c>
      <c r="C389" s="156">
        <v>6.4491129457107402E-2</v>
      </c>
    </row>
    <row r="390" spans="2:3" s="113" customFormat="1" ht="12" x14ac:dyDescent="0.2">
      <c r="B390" s="154">
        <v>0.63680555555555551</v>
      </c>
      <c r="C390" s="156">
        <v>2.8601963523157241E-2</v>
      </c>
    </row>
    <row r="391" spans="2:3" s="113" customFormat="1" ht="12" x14ac:dyDescent="0.2">
      <c r="B391" s="154">
        <v>0.63750000000000007</v>
      </c>
      <c r="C391" s="156">
        <v>0.67326142274980016</v>
      </c>
    </row>
    <row r="392" spans="2:3" s="113" customFormat="1" ht="12" x14ac:dyDescent="0.2">
      <c r="B392" s="154">
        <v>0.6381944444444444</v>
      </c>
      <c r="C392" s="156">
        <v>4.7132118020280531</v>
      </c>
    </row>
    <row r="393" spans="2:3" s="113" customFormat="1" ht="12" x14ac:dyDescent="0.2">
      <c r="B393" s="154">
        <v>0.63888888888888895</v>
      </c>
      <c r="C393" s="156">
        <v>0.48626851349701283</v>
      </c>
    </row>
    <row r="394" spans="2:3" s="113" customFormat="1" ht="12" x14ac:dyDescent="0.2">
      <c r="B394" s="154">
        <v>0.63958333333333328</v>
      </c>
      <c r="C394" s="156">
        <v>0.48467469543650193</v>
      </c>
    </row>
    <row r="395" spans="2:3" s="113" customFormat="1" ht="12" x14ac:dyDescent="0.2">
      <c r="B395" s="154">
        <v>0.64027777777777783</v>
      </c>
      <c r="C395" s="156">
        <v>22.478509456149474</v>
      </c>
    </row>
    <row r="396" spans="2:3" s="113" customFormat="1" ht="12" x14ac:dyDescent="0.2">
      <c r="B396" s="154">
        <v>0.64097222222222217</v>
      </c>
      <c r="C396" s="156">
        <v>0.22953133660840813</v>
      </c>
    </row>
    <row r="397" spans="2:3" s="113" customFormat="1" ht="12" x14ac:dyDescent="0.2">
      <c r="B397" s="154">
        <v>0.64166666666666672</v>
      </c>
      <c r="C397" s="156">
        <v>0.37485181955883545</v>
      </c>
    </row>
    <row r="398" spans="2:3" s="113" customFormat="1" ht="12" x14ac:dyDescent="0.2">
      <c r="B398" s="154">
        <v>0.64236111111111105</v>
      </c>
      <c r="C398" s="156">
        <v>0.81028406998963731</v>
      </c>
    </row>
    <row r="399" spans="2:3" s="113" customFormat="1" ht="12" x14ac:dyDescent="0.2">
      <c r="B399" s="154">
        <v>0.6430555555555556</v>
      </c>
      <c r="C399" s="156">
        <v>0.10333567431269276</v>
      </c>
    </row>
    <row r="400" spans="2:3" s="113" customFormat="1" ht="12" x14ac:dyDescent="0.2">
      <c r="B400" s="154">
        <v>0.64374999999999993</v>
      </c>
      <c r="C400" s="156">
        <v>0.18699627045468353</v>
      </c>
    </row>
    <row r="401" spans="2:3" s="113" customFormat="1" ht="12" x14ac:dyDescent="0.2">
      <c r="B401" s="154">
        <v>0.64444444444444449</v>
      </c>
      <c r="C401" s="156">
        <v>1.026002244704677</v>
      </c>
    </row>
    <row r="402" spans="2:3" s="113" customFormat="1" ht="12" x14ac:dyDescent="0.2">
      <c r="B402" s="154">
        <v>0.64513888888888882</v>
      </c>
      <c r="C402" s="156">
        <v>8.25742852752759E-3</v>
      </c>
    </row>
    <row r="403" spans="2:3" s="113" customFormat="1" ht="12" x14ac:dyDescent="0.2">
      <c r="B403" s="154">
        <v>0.64583333333333337</v>
      </c>
      <c r="C403" s="156">
        <v>7.8868977596761675E-2</v>
      </c>
    </row>
    <row r="404" spans="2:3" s="113" customFormat="1" ht="12" x14ac:dyDescent="0.2">
      <c r="B404" s="154">
        <v>0.64652777777777781</v>
      </c>
      <c r="C404" s="156">
        <v>0.45172349704317905</v>
      </c>
    </row>
    <row r="405" spans="2:3" s="113" customFormat="1" ht="12" x14ac:dyDescent="0.2">
      <c r="B405" s="154">
        <v>0.64722222222222225</v>
      </c>
      <c r="C405" s="156">
        <v>11.919493234369652</v>
      </c>
    </row>
    <row r="406" spans="2:3" s="113" customFormat="1" ht="12" x14ac:dyDescent="0.2">
      <c r="B406" s="154">
        <v>0.6479166666666667</v>
      </c>
      <c r="C406" s="156">
        <v>0</v>
      </c>
    </row>
    <row r="407" spans="2:3" s="113" customFormat="1" ht="12" x14ac:dyDescent="0.2">
      <c r="B407" s="154">
        <v>0.64861111111111114</v>
      </c>
      <c r="C407" s="156">
        <v>6.5382847132139169E-2</v>
      </c>
    </row>
    <row r="408" spans="2:3" s="113" customFormat="1" ht="12" x14ac:dyDescent="0.2">
      <c r="B408" s="154">
        <v>0.64930555555555558</v>
      </c>
      <c r="C408" s="156">
        <v>16.146923729988124</v>
      </c>
    </row>
    <row r="409" spans="2:3" s="113" customFormat="1" ht="12" x14ac:dyDescent="0.2">
      <c r="B409" s="154">
        <v>0.65</v>
      </c>
      <c r="C409" s="156">
        <v>1.9511645728301132</v>
      </c>
    </row>
    <row r="410" spans="2:3" s="113" customFormat="1" ht="12" x14ac:dyDescent="0.2">
      <c r="B410" s="154">
        <v>0.65069444444444446</v>
      </c>
      <c r="C410" s="156">
        <v>0.16159592605193238</v>
      </c>
    </row>
    <row r="411" spans="2:3" s="113" customFormat="1" ht="12" x14ac:dyDescent="0.2">
      <c r="B411" s="154">
        <v>0.65138888888888891</v>
      </c>
      <c r="C411" s="156">
        <v>9.6591643259185012E-2</v>
      </c>
    </row>
    <row r="412" spans="2:3" s="113" customFormat="1" ht="12" x14ac:dyDescent="0.2">
      <c r="B412" s="154">
        <v>0.65208333333333335</v>
      </c>
      <c r="C412" s="156">
        <v>0</v>
      </c>
    </row>
    <row r="413" spans="2:3" s="113" customFormat="1" ht="12" x14ac:dyDescent="0.2">
      <c r="B413" s="154">
        <v>0.65277777777777779</v>
      </c>
      <c r="C413" s="156">
        <v>1.697145607028697</v>
      </c>
    </row>
    <row r="414" spans="2:3" s="113" customFormat="1" ht="12" x14ac:dyDescent="0.2">
      <c r="B414" s="154">
        <v>0.65347222222222223</v>
      </c>
      <c r="C414" s="156">
        <v>1.8770284762936735</v>
      </c>
    </row>
    <row r="415" spans="2:3" s="113" customFormat="1" ht="12" x14ac:dyDescent="0.2">
      <c r="B415" s="154">
        <v>0.65416666666666667</v>
      </c>
      <c r="C415" s="156">
        <v>0</v>
      </c>
    </row>
    <row r="416" spans="2:3" s="113" customFormat="1" ht="12" x14ac:dyDescent="0.2">
      <c r="B416" s="154">
        <v>0.65486111111111112</v>
      </c>
      <c r="C416" s="156">
        <v>1.151211748700987</v>
      </c>
    </row>
    <row r="417" spans="2:3" s="113" customFormat="1" ht="12" x14ac:dyDescent="0.2">
      <c r="B417" s="154">
        <v>0.65555555555555556</v>
      </c>
      <c r="C417" s="156">
        <v>5.2570899657818408</v>
      </c>
    </row>
    <row r="418" spans="2:3" s="113" customFormat="1" ht="12" x14ac:dyDescent="0.2">
      <c r="B418" s="154">
        <v>0.65625</v>
      </c>
      <c r="C418" s="156">
        <v>1.6289706824379979</v>
      </c>
    </row>
    <row r="419" spans="2:3" s="113" customFormat="1" ht="12" x14ac:dyDescent="0.2">
      <c r="B419" s="154">
        <v>0.65694444444444444</v>
      </c>
      <c r="C419" s="156">
        <v>1.0996555393620655</v>
      </c>
    </row>
    <row r="420" spans="2:3" s="113" customFormat="1" ht="12" x14ac:dyDescent="0.2">
      <c r="B420" s="154">
        <v>0.65763888888888888</v>
      </c>
      <c r="C420" s="156">
        <v>0.61673780859421634</v>
      </c>
    </row>
    <row r="421" spans="2:3" s="113" customFormat="1" ht="12" x14ac:dyDescent="0.2">
      <c r="B421" s="154">
        <v>0.65833333333333333</v>
      </c>
      <c r="C421" s="156">
        <v>0</v>
      </c>
    </row>
    <row r="422" spans="2:3" s="113" customFormat="1" ht="12" x14ac:dyDescent="0.2">
      <c r="B422" s="154">
        <v>0.65902777777777777</v>
      </c>
      <c r="C422" s="156">
        <v>20.000545558358773</v>
      </c>
    </row>
    <row r="423" spans="2:3" s="113" customFormat="1" ht="12" x14ac:dyDescent="0.2">
      <c r="B423" s="154">
        <v>0.65972222222222221</v>
      </c>
      <c r="C423" s="156">
        <v>1.1645593130119753</v>
      </c>
    </row>
    <row r="424" spans="2:3" s="113" customFormat="1" ht="12" x14ac:dyDescent="0.2">
      <c r="B424" s="154">
        <v>0.66041666666666665</v>
      </c>
      <c r="C424" s="156">
        <v>0.97898900717734572</v>
      </c>
    </row>
    <row r="425" spans="2:3" s="113" customFormat="1" ht="12" x14ac:dyDescent="0.2">
      <c r="B425" s="154">
        <v>0.66111111111111109</v>
      </c>
      <c r="C425" s="156">
        <v>0.4115952086808643</v>
      </c>
    </row>
    <row r="426" spans="2:3" s="113" customFormat="1" ht="12" x14ac:dyDescent="0.2">
      <c r="B426" s="154">
        <v>0.66180555555555554</v>
      </c>
      <c r="C426" s="156">
        <v>1.2714379565385407</v>
      </c>
    </row>
    <row r="427" spans="2:3" s="113" customFormat="1" ht="12" x14ac:dyDescent="0.2">
      <c r="B427" s="154">
        <v>0.66249999999999998</v>
      </c>
      <c r="C427" s="156">
        <v>2.0833989160096791</v>
      </c>
    </row>
    <row r="428" spans="2:3" s="113" customFormat="1" ht="12" x14ac:dyDescent="0.2">
      <c r="B428" s="154">
        <v>0.66319444444444442</v>
      </c>
      <c r="C428" s="156">
        <v>29.552665356968038</v>
      </c>
    </row>
    <row r="429" spans="2:3" s="113" customFormat="1" ht="12" x14ac:dyDescent="0.2">
      <c r="B429" s="154">
        <v>0.66388888888888886</v>
      </c>
      <c r="C429" s="156">
        <v>1.4919897968667923</v>
      </c>
    </row>
    <row r="430" spans="2:3" s="113" customFormat="1" ht="12" x14ac:dyDescent="0.2">
      <c r="B430" s="154">
        <v>0.6645833333333333</v>
      </c>
      <c r="C430" s="156">
        <v>0</v>
      </c>
    </row>
    <row r="431" spans="2:3" s="113" customFormat="1" ht="12" x14ac:dyDescent="0.2">
      <c r="B431" s="154">
        <v>0.66527777777777775</v>
      </c>
      <c r="C431" s="156">
        <v>1.7918212102476239</v>
      </c>
    </row>
    <row r="432" spans="2:3" s="113" customFormat="1" ht="12" x14ac:dyDescent="0.2">
      <c r="B432" s="154">
        <v>0.66597222222222219</v>
      </c>
      <c r="C432" s="156">
        <v>0.17424039050922344</v>
      </c>
    </row>
    <row r="433" spans="2:3" s="113" customFormat="1" ht="12" x14ac:dyDescent="0.2">
      <c r="B433" s="154">
        <v>0.66666666666666663</v>
      </c>
      <c r="C433" s="156">
        <v>1.0439308462536223</v>
      </c>
    </row>
    <row r="434" spans="2:3" s="113" customFormat="1" ht="12" x14ac:dyDescent="0.2">
      <c r="B434" s="154">
        <v>0.66736111111111107</v>
      </c>
      <c r="C434" s="156">
        <v>1.0780989894755961</v>
      </c>
    </row>
    <row r="435" spans="2:3" s="113" customFormat="1" ht="12" x14ac:dyDescent="0.2">
      <c r="B435" s="154">
        <v>0.66805555555555562</v>
      </c>
      <c r="C435" s="156">
        <v>0.14374640537946337</v>
      </c>
    </row>
    <row r="436" spans="2:3" s="113" customFormat="1" ht="12" x14ac:dyDescent="0.2">
      <c r="B436" s="154">
        <v>0.66875000000000007</v>
      </c>
      <c r="C436" s="156">
        <v>0.18224384435255203</v>
      </c>
    </row>
    <row r="437" spans="2:3" s="113" customFormat="1" ht="12" x14ac:dyDescent="0.2">
      <c r="B437" s="154">
        <v>0.6694444444444444</v>
      </c>
      <c r="C437" s="156">
        <v>0.23413671769036806</v>
      </c>
    </row>
    <row r="438" spans="2:3" s="113" customFormat="1" ht="12" x14ac:dyDescent="0.2">
      <c r="B438" s="154">
        <v>0.67013888888888884</v>
      </c>
      <c r="C438" s="156">
        <v>0</v>
      </c>
    </row>
    <row r="439" spans="2:3" s="113" customFormat="1" ht="12" x14ac:dyDescent="0.2">
      <c r="B439" s="154">
        <v>0.67083333333333339</v>
      </c>
      <c r="C439" s="156">
        <v>1.6614890955118164</v>
      </c>
    </row>
    <row r="440" spans="2:3" s="113" customFormat="1" ht="12" x14ac:dyDescent="0.2">
      <c r="B440" s="154">
        <v>0.67152777777777783</v>
      </c>
      <c r="C440" s="156">
        <v>0.51735235418381709</v>
      </c>
    </row>
    <row r="441" spans="2:3" s="113" customFormat="1" ht="12" x14ac:dyDescent="0.2">
      <c r="B441" s="154">
        <v>0.67222222222222217</v>
      </c>
      <c r="C441" s="156">
        <v>3.8222371443579615</v>
      </c>
    </row>
    <row r="442" spans="2:3" s="113" customFormat="1" ht="12" x14ac:dyDescent="0.2">
      <c r="B442" s="154">
        <v>0.67291666666666661</v>
      </c>
      <c r="C442" s="156">
        <v>1.4243951071788763</v>
      </c>
    </row>
    <row r="443" spans="2:3" s="113" customFormat="1" ht="12" x14ac:dyDescent="0.2">
      <c r="B443" s="154">
        <v>0.67361111111111116</v>
      </c>
      <c r="C443" s="156">
        <v>2.9050695810111367</v>
      </c>
    </row>
    <row r="444" spans="2:3" s="113" customFormat="1" ht="12" x14ac:dyDescent="0.2">
      <c r="B444" s="154">
        <v>0.6743055555555556</v>
      </c>
      <c r="C444" s="156">
        <v>0.35750869308475658</v>
      </c>
    </row>
    <row r="445" spans="2:3" s="113" customFormat="1" ht="12" x14ac:dyDescent="0.2">
      <c r="B445" s="154">
        <v>0.67499999999999993</v>
      </c>
      <c r="C445" s="156">
        <v>0</v>
      </c>
    </row>
    <row r="446" spans="2:3" s="113" customFormat="1" ht="12" x14ac:dyDescent="0.2">
      <c r="B446" s="154">
        <v>0.67569444444444438</v>
      </c>
      <c r="C446" s="156">
        <v>0.34723788687575818</v>
      </c>
    </row>
    <row r="447" spans="2:3" s="113" customFormat="1" ht="12" x14ac:dyDescent="0.2">
      <c r="B447" s="154">
        <v>0.67638888888888893</v>
      </c>
      <c r="C447" s="156">
        <v>0.40305545042830132</v>
      </c>
    </row>
    <row r="448" spans="2:3" s="113" customFormat="1" ht="12" x14ac:dyDescent="0.2">
      <c r="B448" s="154">
        <v>0.67708333333333337</v>
      </c>
      <c r="C448" s="156">
        <v>0.4152610268496208</v>
      </c>
    </row>
    <row r="449" spans="2:3" s="113" customFormat="1" ht="12" x14ac:dyDescent="0.2">
      <c r="B449" s="154">
        <v>0.6777777777777777</v>
      </c>
      <c r="C449" s="156">
        <v>0.17982293151302634</v>
      </c>
    </row>
    <row r="450" spans="2:3" s="113" customFormat="1" ht="12" x14ac:dyDescent="0.2">
      <c r="B450" s="154">
        <v>0.67847222222222225</v>
      </c>
      <c r="C450" s="156">
        <v>0</v>
      </c>
    </row>
    <row r="451" spans="2:3" s="113" customFormat="1" ht="12" x14ac:dyDescent="0.2">
      <c r="B451" s="154">
        <v>0.6791666666666667</v>
      </c>
      <c r="C451" s="156">
        <v>0</v>
      </c>
    </row>
    <row r="452" spans="2:3" s="113" customFormat="1" ht="12" x14ac:dyDescent="0.2">
      <c r="B452" s="154">
        <v>0.67986111111111114</v>
      </c>
      <c r="C452" s="156">
        <v>0</v>
      </c>
    </row>
    <row r="453" spans="2:3" s="113" customFormat="1" ht="12" x14ac:dyDescent="0.2">
      <c r="B453" s="154">
        <v>0.68055555555555547</v>
      </c>
      <c r="C453" s="156">
        <v>0</v>
      </c>
    </row>
    <row r="454" spans="2:3" s="113" customFormat="1" ht="12" x14ac:dyDescent="0.2">
      <c r="B454" s="154">
        <v>0.68125000000000002</v>
      </c>
      <c r="C454" s="156">
        <v>0</v>
      </c>
    </row>
    <row r="455" spans="2:3" s="113" customFormat="1" ht="12" x14ac:dyDescent="0.2">
      <c r="B455" s="154">
        <v>0.68194444444444446</v>
      </c>
      <c r="C455" s="156">
        <v>1.2150939431471726</v>
      </c>
    </row>
    <row r="456" spans="2:3" s="113" customFormat="1" ht="12" x14ac:dyDescent="0.2">
      <c r="B456" s="154">
        <v>0.68263888888888891</v>
      </c>
      <c r="C456" s="156">
        <v>0</v>
      </c>
    </row>
    <row r="457" spans="2:3" s="113" customFormat="1" ht="12" x14ac:dyDescent="0.2">
      <c r="B457" s="154">
        <v>0.68333333333333324</v>
      </c>
      <c r="C457" s="156">
        <v>0</v>
      </c>
    </row>
    <row r="458" spans="2:3" s="113" customFormat="1" ht="12" x14ac:dyDescent="0.2">
      <c r="B458" s="154">
        <v>0.68402777777777779</v>
      </c>
      <c r="C458" s="156">
        <v>0</v>
      </c>
    </row>
    <row r="459" spans="2:3" s="113" customFormat="1" ht="12" x14ac:dyDescent="0.2">
      <c r="B459" s="154">
        <v>0.68472222222222223</v>
      </c>
      <c r="C459" s="156">
        <v>0</v>
      </c>
    </row>
    <row r="460" spans="2:3" s="113" customFormat="1" ht="12" x14ac:dyDescent="0.2">
      <c r="B460" s="154">
        <v>0.68541666666666667</v>
      </c>
      <c r="C460" s="156">
        <v>0</v>
      </c>
    </row>
    <row r="461" spans="2:3" s="113" customFormat="1" ht="12" x14ac:dyDescent="0.2">
      <c r="B461" s="154">
        <v>0.68680555555555556</v>
      </c>
      <c r="C461" s="156">
        <v>0</v>
      </c>
    </row>
    <row r="462" spans="2:3" s="113" customFormat="1" ht="12" x14ac:dyDescent="0.2">
      <c r="B462" s="154">
        <v>0.6875</v>
      </c>
      <c r="C462" s="156"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B4" sqref="B4"/>
    </sheetView>
  </sheetViews>
  <sheetFormatPr defaultColWidth="8.85546875" defaultRowHeight="15" x14ac:dyDescent="0.25"/>
  <cols>
    <col min="1" max="16384" width="8.85546875" style="45"/>
  </cols>
  <sheetData>
    <row r="1" spans="1:24" x14ac:dyDescent="0.25">
      <c r="A1" s="61"/>
      <c r="B1" s="62" t="s">
        <v>62</v>
      </c>
      <c r="C1" s="63"/>
      <c r="D1" s="63"/>
      <c r="E1" s="63"/>
      <c r="F1" s="63"/>
    </row>
    <row r="2" spans="1:24" x14ac:dyDescent="0.25">
      <c r="A2" s="61"/>
      <c r="B2" s="62" t="s">
        <v>63</v>
      </c>
      <c r="C2" s="63"/>
      <c r="D2" s="63"/>
      <c r="E2" s="63"/>
      <c r="F2" s="63"/>
    </row>
    <row r="3" spans="1:24" x14ac:dyDescent="0.25">
      <c r="A3" s="61"/>
      <c r="B3" s="64" t="s">
        <v>19</v>
      </c>
      <c r="C3" s="63"/>
      <c r="D3" s="63"/>
      <c r="E3" s="63"/>
      <c r="F3" s="63"/>
    </row>
    <row r="4" spans="1:24" x14ac:dyDescent="0.25">
      <c r="A4" s="65" t="s">
        <v>0</v>
      </c>
      <c r="B4" s="61" t="s">
        <v>64</v>
      </c>
      <c r="C4" s="63"/>
      <c r="D4" s="63"/>
      <c r="E4" s="63"/>
      <c r="F4" s="63"/>
    </row>
    <row r="5" spans="1:24" x14ac:dyDescent="0.25">
      <c r="A5" s="65" t="s">
        <v>1</v>
      </c>
      <c r="B5" s="61"/>
      <c r="C5" s="63"/>
      <c r="D5" s="63"/>
      <c r="E5" s="63"/>
      <c r="F5" s="63"/>
    </row>
    <row r="6" spans="1:24" x14ac:dyDescent="0.25">
      <c r="A6" s="65" t="s">
        <v>2</v>
      </c>
      <c r="C6" s="63"/>
      <c r="D6" s="63"/>
      <c r="E6" s="63"/>
      <c r="F6" s="63"/>
    </row>
    <row r="7" spans="1:24" x14ac:dyDescent="0.25">
      <c r="A7" s="65" t="s">
        <v>3</v>
      </c>
      <c r="B7" s="66" t="s">
        <v>97</v>
      </c>
      <c r="C7" s="63"/>
      <c r="D7" s="63"/>
      <c r="E7" s="63"/>
      <c r="F7" s="63"/>
    </row>
    <row r="8" spans="1:24" x14ac:dyDescent="0.25">
      <c r="A8" s="65" t="s">
        <v>4</v>
      </c>
      <c r="B8" s="61" t="s">
        <v>60</v>
      </c>
      <c r="C8" s="63"/>
      <c r="D8" s="63"/>
      <c r="E8" s="63"/>
      <c r="F8" s="63"/>
    </row>
    <row r="9" spans="1:24" x14ac:dyDescent="0.25">
      <c r="A9" s="65" t="s">
        <v>5</v>
      </c>
      <c r="B9" s="61"/>
      <c r="C9" s="63"/>
      <c r="D9" s="63"/>
      <c r="E9" s="63"/>
      <c r="F9" s="63"/>
    </row>
    <row r="10" spans="1:24" x14ac:dyDescent="0.25">
      <c r="A10" s="67" t="s">
        <v>6</v>
      </c>
      <c r="B10" s="61" t="s">
        <v>65</v>
      </c>
      <c r="C10" s="63"/>
      <c r="D10" s="63"/>
      <c r="E10" s="63"/>
      <c r="F10" s="63"/>
    </row>
    <row r="11" spans="1:24" x14ac:dyDescent="0.25">
      <c r="A11" s="67"/>
      <c r="B11" s="68"/>
      <c r="C11" s="68"/>
      <c r="D11" s="68"/>
      <c r="E11" s="63"/>
      <c r="F11" s="63"/>
    </row>
    <row r="12" spans="1:24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x14ac:dyDescent="0.25">
      <c r="B13" s="47">
        <v>2011</v>
      </c>
      <c r="C13" s="165">
        <v>21</v>
      </c>
    </row>
    <row r="14" spans="1:24" x14ac:dyDescent="0.25">
      <c r="B14" s="47">
        <v>2012</v>
      </c>
      <c r="C14" s="165">
        <v>32</v>
      </c>
    </row>
    <row r="15" spans="1:24" x14ac:dyDescent="0.25">
      <c r="B15" s="47">
        <v>2013</v>
      </c>
      <c r="C15" s="165">
        <v>47</v>
      </c>
    </row>
    <row r="16" spans="1:24" x14ac:dyDescent="0.25">
      <c r="B16" s="47">
        <v>2014</v>
      </c>
      <c r="C16" s="165">
        <v>60</v>
      </c>
    </row>
    <row r="17" spans="2:7" x14ac:dyDescent="0.25">
      <c r="B17" s="47">
        <v>2015</v>
      </c>
      <c r="C17" s="165">
        <v>71</v>
      </c>
    </row>
    <row r="18" spans="2:7" x14ac:dyDescent="0.25">
      <c r="B18" s="47">
        <v>2016</v>
      </c>
      <c r="C18" s="165">
        <v>80</v>
      </c>
    </row>
    <row r="19" spans="2:7" x14ac:dyDescent="0.25">
      <c r="B19" s="47">
        <v>2017</v>
      </c>
      <c r="C19" s="165">
        <v>86</v>
      </c>
    </row>
    <row r="22" spans="2:7" x14ac:dyDescent="0.25">
      <c r="G22" s="164" t="s">
        <v>191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45"/>
    <col min="2" max="2" width="17.85546875" style="45" customWidth="1"/>
    <col min="3" max="16384" width="8.85546875" style="45"/>
  </cols>
  <sheetData>
    <row r="1" spans="1:27" x14ac:dyDescent="0.25">
      <c r="A1" s="61"/>
      <c r="B1" s="62" t="s">
        <v>62</v>
      </c>
      <c r="C1" s="63"/>
      <c r="D1" s="63"/>
      <c r="E1" s="63"/>
    </row>
    <row r="2" spans="1:27" x14ac:dyDescent="0.25">
      <c r="A2" s="61"/>
      <c r="B2" s="62" t="s">
        <v>63</v>
      </c>
      <c r="C2" s="63"/>
      <c r="D2" s="63"/>
      <c r="E2" s="63"/>
    </row>
    <row r="3" spans="1:27" x14ac:dyDescent="0.25">
      <c r="A3" s="61"/>
      <c r="B3" s="64" t="s">
        <v>23</v>
      </c>
      <c r="C3" s="63"/>
      <c r="D3" s="63"/>
      <c r="E3" s="63"/>
    </row>
    <row r="4" spans="1:27" x14ac:dyDescent="0.25">
      <c r="A4" s="65" t="s">
        <v>0</v>
      </c>
      <c r="B4" s="61" t="s">
        <v>66</v>
      </c>
      <c r="C4" s="63"/>
      <c r="D4" s="63"/>
      <c r="E4" s="63"/>
    </row>
    <row r="5" spans="1:27" x14ac:dyDescent="0.25">
      <c r="A5" s="65" t="s">
        <v>1</v>
      </c>
      <c r="B5" s="61"/>
      <c r="C5" s="63"/>
      <c r="D5" s="63"/>
      <c r="E5" s="63"/>
    </row>
    <row r="6" spans="1:27" x14ac:dyDescent="0.25">
      <c r="A6" s="65" t="s">
        <v>2</v>
      </c>
      <c r="C6" s="63"/>
      <c r="D6" s="63"/>
      <c r="E6" s="63"/>
    </row>
    <row r="7" spans="1:27" x14ac:dyDescent="0.25">
      <c r="A7" s="65" t="s">
        <v>3</v>
      </c>
      <c r="B7" s="66" t="s">
        <v>98</v>
      </c>
      <c r="C7" s="63"/>
      <c r="D7" s="63"/>
      <c r="E7" s="63"/>
    </row>
    <row r="8" spans="1:27" x14ac:dyDescent="0.25">
      <c r="A8" s="65" t="s">
        <v>4</v>
      </c>
      <c r="B8" s="61" t="s">
        <v>60</v>
      </c>
      <c r="C8" s="63"/>
      <c r="D8" s="63"/>
      <c r="E8" s="63"/>
    </row>
    <row r="9" spans="1:27" x14ac:dyDescent="0.25">
      <c r="A9" s="65" t="s">
        <v>5</v>
      </c>
      <c r="B9" s="61"/>
      <c r="C9" s="63"/>
      <c r="D9" s="63"/>
      <c r="E9" s="63"/>
    </row>
    <row r="10" spans="1:27" x14ac:dyDescent="0.25">
      <c r="A10" s="67" t="s">
        <v>6</v>
      </c>
      <c r="B10" s="61" t="s">
        <v>67</v>
      </c>
      <c r="C10" s="63"/>
      <c r="D10" s="63"/>
      <c r="E10" s="63"/>
    </row>
    <row r="11" spans="1:27" x14ac:dyDescent="0.25">
      <c r="A11" s="69"/>
      <c r="B11" s="70"/>
      <c r="C11" s="70"/>
      <c r="D11" s="70"/>
      <c r="E11" s="7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3" spans="1:27" x14ac:dyDescent="0.25">
      <c r="B13" s="47" t="s">
        <v>68</v>
      </c>
      <c r="C13" s="47">
        <v>28.000000000000004</v>
      </c>
    </row>
    <row r="14" spans="1:27" x14ac:dyDescent="0.25">
      <c r="B14" s="47" t="s">
        <v>69</v>
      </c>
      <c r="C14" s="47">
        <v>38</v>
      </c>
    </row>
    <row r="15" spans="1:27" x14ac:dyDescent="0.25">
      <c r="B15" s="47" t="s">
        <v>70</v>
      </c>
      <c r="C15" s="47">
        <v>60</v>
      </c>
    </row>
    <row r="16" spans="1:27" x14ac:dyDescent="0.25">
      <c r="B16" s="47" t="s">
        <v>71</v>
      </c>
      <c r="C16" s="47">
        <v>61</v>
      </c>
    </row>
    <row r="17" spans="2:11" x14ac:dyDescent="0.25">
      <c r="B17" s="47" t="s">
        <v>72</v>
      </c>
      <c r="C17" s="47">
        <v>61</v>
      </c>
    </row>
    <row r="18" spans="2:11" x14ac:dyDescent="0.25">
      <c r="B18" s="47" t="s">
        <v>73</v>
      </c>
      <c r="C18" s="47">
        <v>62</v>
      </c>
    </row>
    <row r="19" spans="2:11" x14ac:dyDescent="0.25">
      <c r="B19" s="47" t="s">
        <v>74</v>
      </c>
      <c r="C19" s="47">
        <v>65</v>
      </c>
    </row>
    <row r="20" spans="2:11" x14ac:dyDescent="0.25">
      <c r="B20" s="47" t="s">
        <v>75</v>
      </c>
      <c r="C20" s="47">
        <v>68</v>
      </c>
      <c r="K20" s="164" t="s">
        <v>191</v>
      </c>
    </row>
    <row r="21" spans="2:11" x14ac:dyDescent="0.25">
      <c r="B21" s="47" t="s">
        <v>76</v>
      </c>
      <c r="C21" s="47">
        <v>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workbookViewId="0">
      <selection activeCell="B4" sqref="B4"/>
    </sheetView>
  </sheetViews>
  <sheetFormatPr defaultColWidth="8.85546875" defaultRowHeight="15" x14ac:dyDescent="0.25"/>
  <cols>
    <col min="1" max="4" width="8.85546875" style="45"/>
    <col min="5" max="5" width="12" style="45" bestFit="1" customWidth="1"/>
    <col min="6" max="16384" width="8.85546875" style="45"/>
  </cols>
  <sheetData>
    <row r="1" spans="1:32" x14ac:dyDescent="0.25">
      <c r="A1" s="61"/>
      <c r="B1" s="62" t="s">
        <v>62</v>
      </c>
      <c r="C1" s="63"/>
      <c r="D1" s="63"/>
    </row>
    <row r="2" spans="1:32" x14ac:dyDescent="0.25">
      <c r="A2" s="61"/>
      <c r="B2" s="62" t="s">
        <v>63</v>
      </c>
      <c r="C2" s="63"/>
      <c r="D2" s="63"/>
    </row>
    <row r="3" spans="1:32" x14ac:dyDescent="0.25">
      <c r="A3" s="61"/>
      <c r="B3" s="64" t="s">
        <v>39</v>
      </c>
      <c r="C3" s="63"/>
      <c r="D3" s="63"/>
    </row>
    <row r="4" spans="1:32" x14ac:dyDescent="0.25">
      <c r="A4" s="65" t="s">
        <v>0</v>
      </c>
      <c r="B4" s="61" t="s">
        <v>183</v>
      </c>
      <c r="C4" s="63"/>
      <c r="D4" s="63"/>
    </row>
    <row r="5" spans="1:32" x14ac:dyDescent="0.25">
      <c r="A5" s="65" t="s">
        <v>1</v>
      </c>
      <c r="B5" s="61"/>
      <c r="C5" s="63"/>
      <c r="D5" s="63"/>
    </row>
    <row r="6" spans="1:32" x14ac:dyDescent="0.25">
      <c r="A6" s="65" t="s">
        <v>2</v>
      </c>
      <c r="C6" s="63"/>
      <c r="D6" s="63"/>
    </row>
    <row r="7" spans="1:32" x14ac:dyDescent="0.25">
      <c r="A7" s="65" t="s">
        <v>3</v>
      </c>
      <c r="B7" s="66" t="s">
        <v>182</v>
      </c>
      <c r="C7" s="63"/>
      <c r="D7" s="63"/>
    </row>
    <row r="8" spans="1:32" x14ac:dyDescent="0.25">
      <c r="A8" s="65" t="s">
        <v>4</v>
      </c>
      <c r="B8" s="61" t="s">
        <v>180</v>
      </c>
      <c r="C8" s="63"/>
      <c r="D8" s="63"/>
    </row>
    <row r="9" spans="1:32" x14ac:dyDescent="0.25">
      <c r="A9" s="65" t="s">
        <v>5</v>
      </c>
      <c r="B9" s="61"/>
      <c r="C9" s="63"/>
      <c r="D9" s="63"/>
    </row>
    <row r="10" spans="1:32" x14ac:dyDescent="0.25">
      <c r="A10" s="67" t="s">
        <v>6</v>
      </c>
      <c r="B10" s="47" t="s">
        <v>181</v>
      </c>
      <c r="C10" s="63"/>
      <c r="D10" s="63"/>
    </row>
    <row r="11" spans="1:32" x14ac:dyDescent="0.25">
      <c r="A11" s="49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2" x14ac:dyDescent="0.25">
      <c r="B12" s="47"/>
      <c r="C12" s="47" t="s">
        <v>77</v>
      </c>
      <c r="D12" s="47" t="s">
        <v>78</v>
      </c>
    </row>
    <row r="13" spans="1:32" x14ac:dyDescent="0.25">
      <c r="B13" s="47" t="s">
        <v>36</v>
      </c>
      <c r="C13" s="50">
        <v>54.51468882568836</v>
      </c>
      <c r="D13" s="50">
        <v>45.48531117431164</v>
      </c>
    </row>
    <row r="14" spans="1:32" x14ac:dyDescent="0.25">
      <c r="B14" s="47" t="s">
        <v>79</v>
      </c>
      <c r="C14" s="50">
        <v>66.426642664266424</v>
      </c>
      <c r="D14" s="50">
        <v>33.573357335733576</v>
      </c>
    </row>
    <row r="15" spans="1:32" x14ac:dyDescent="0.25">
      <c r="B15" s="47" t="s">
        <v>34</v>
      </c>
      <c r="C15" s="50">
        <v>82.276733773240025</v>
      </c>
      <c r="D15" s="50">
        <v>17.723266226759982</v>
      </c>
    </row>
    <row r="16" spans="1:32" x14ac:dyDescent="0.25">
      <c r="B16" s="47" t="s">
        <v>80</v>
      </c>
      <c r="C16" s="50">
        <v>84</v>
      </c>
      <c r="D16" s="50">
        <v>16.000000000000004</v>
      </c>
    </row>
    <row r="17" spans="2:4" x14ac:dyDescent="0.25">
      <c r="B17" s="47" t="s">
        <v>37</v>
      </c>
      <c r="C17" s="50">
        <v>90.634286775631509</v>
      </c>
      <c r="D17" s="50">
        <v>9.3657132243684877</v>
      </c>
    </row>
    <row r="18" spans="2:4" x14ac:dyDescent="0.25">
      <c r="B18" s="51" t="s">
        <v>81</v>
      </c>
      <c r="C18" s="50">
        <v>95.583002173882946</v>
      </c>
      <c r="D18" s="50">
        <v>4.4169978261170524</v>
      </c>
    </row>
    <row r="19" spans="2:4" x14ac:dyDescent="0.25">
      <c r="B19" s="47" t="s">
        <v>82</v>
      </c>
      <c r="C19" s="50">
        <v>96.406164537820544</v>
      </c>
      <c r="D19" s="50">
        <v>3.5938354621794621</v>
      </c>
    </row>
    <row r="20" spans="2:4" x14ac:dyDescent="0.25">
      <c r="B20" s="47" t="s">
        <v>83</v>
      </c>
      <c r="C20" s="50">
        <v>96.7</v>
      </c>
      <c r="D20" s="50">
        <f>100-C20</f>
        <v>3.2999999999999972</v>
      </c>
    </row>
    <row r="21" spans="2:4" x14ac:dyDescent="0.25">
      <c r="B21" s="47" t="s">
        <v>35</v>
      </c>
      <c r="C21" s="50">
        <v>97.038536632620136</v>
      </c>
      <c r="D21" s="50">
        <v>2.9614633673798685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workbookViewId="0">
      <selection activeCell="B4" sqref="B4"/>
    </sheetView>
  </sheetViews>
  <sheetFormatPr defaultColWidth="8.85546875" defaultRowHeight="28.15" customHeight="1" x14ac:dyDescent="0.25"/>
  <cols>
    <col min="1" max="4" width="8.85546875" style="45"/>
    <col min="5" max="5" width="1.7109375" style="45" customWidth="1"/>
    <col min="6" max="6" width="1.5703125" style="57" customWidth="1"/>
    <col min="7" max="7" width="11.42578125" style="57" customWidth="1"/>
    <col min="8" max="8" width="2.140625" style="57" customWidth="1"/>
    <col min="9" max="9" width="11.28515625" style="57" customWidth="1"/>
    <col min="10" max="10" width="10.85546875" style="57" customWidth="1"/>
    <col min="11" max="11" width="2.7109375" style="57" customWidth="1"/>
    <col min="12" max="12" width="2.28515625" style="45" customWidth="1"/>
    <col min="13" max="16384" width="8.85546875" style="45"/>
  </cols>
  <sheetData>
    <row r="1" spans="1:36" ht="15" customHeight="1" x14ac:dyDescent="0.25">
      <c r="A1" s="61"/>
      <c r="B1" s="62" t="s">
        <v>62</v>
      </c>
    </row>
    <row r="2" spans="1:36" ht="15" customHeight="1" x14ac:dyDescent="0.25">
      <c r="A2" s="61"/>
      <c r="B2" s="62" t="s">
        <v>63</v>
      </c>
    </row>
    <row r="3" spans="1:36" ht="15" customHeight="1" x14ac:dyDescent="0.25">
      <c r="A3" s="61"/>
      <c r="B3" s="64" t="s">
        <v>53</v>
      </c>
    </row>
    <row r="4" spans="1:36" ht="15" customHeight="1" x14ac:dyDescent="0.25">
      <c r="A4" s="65" t="s">
        <v>0</v>
      </c>
      <c r="B4" s="61" t="s">
        <v>87</v>
      </c>
    </row>
    <row r="5" spans="1:36" ht="15" customHeight="1" x14ac:dyDescent="0.25">
      <c r="A5" s="65" t="s">
        <v>1</v>
      </c>
      <c r="B5" s="61"/>
    </row>
    <row r="6" spans="1:36" ht="15" customHeight="1" x14ac:dyDescent="0.25">
      <c r="A6" s="65" t="s">
        <v>2</v>
      </c>
    </row>
    <row r="7" spans="1:36" ht="15" customHeight="1" x14ac:dyDescent="0.25">
      <c r="A7" s="65" t="s">
        <v>3</v>
      </c>
      <c r="B7" s="66" t="s">
        <v>192</v>
      </c>
    </row>
    <row r="8" spans="1:36" ht="15" customHeight="1" x14ac:dyDescent="0.25">
      <c r="A8" s="65" t="s">
        <v>4</v>
      </c>
      <c r="B8" s="61"/>
    </row>
    <row r="9" spans="1:36" ht="15" customHeight="1" x14ac:dyDescent="0.25">
      <c r="A9" s="65" t="s">
        <v>5</v>
      </c>
      <c r="B9" s="61"/>
    </row>
    <row r="10" spans="1:36" ht="15" customHeight="1" x14ac:dyDescent="0.25">
      <c r="A10" s="67" t="s">
        <v>6</v>
      </c>
      <c r="B10" s="47"/>
      <c r="T10" s="164" t="s">
        <v>191</v>
      </c>
    </row>
    <row r="11" spans="1:36" ht="15" customHeight="1" x14ac:dyDescent="0.25">
      <c r="A11" s="49"/>
      <c r="B11" s="46"/>
      <c r="C11" s="46"/>
      <c r="D11" s="46"/>
      <c r="E11" s="46"/>
      <c r="F11" s="166"/>
      <c r="G11" s="166"/>
      <c r="H11" s="166"/>
      <c r="I11" s="166"/>
      <c r="J11" s="166"/>
      <c r="K11" s="16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</row>
    <row r="12" spans="1:36" ht="28.15" customHeight="1" thickBot="1" x14ac:dyDescent="0.3">
      <c r="E12" s="52"/>
      <c r="F12" s="53"/>
      <c r="G12" s="53"/>
      <c r="H12" s="53"/>
      <c r="I12" s="53"/>
      <c r="J12" s="53"/>
      <c r="K12" s="53"/>
      <c r="L12" s="52"/>
    </row>
    <row r="13" spans="1:36" ht="21" customHeight="1" thickTop="1" thickBot="1" x14ac:dyDescent="0.3">
      <c r="E13" s="52"/>
      <c r="F13" s="53"/>
      <c r="G13" s="54" t="s">
        <v>85</v>
      </c>
      <c r="H13" s="53"/>
      <c r="I13" s="53"/>
      <c r="J13" s="55" t="s">
        <v>86</v>
      </c>
      <c r="K13" s="53"/>
      <c r="L13" s="52"/>
    </row>
    <row r="14" spans="1:36" ht="15.6" customHeight="1" x14ac:dyDescent="0.25">
      <c r="E14" s="52"/>
      <c r="F14" s="56"/>
      <c r="G14" s="53"/>
      <c r="H14" s="176" t="s">
        <v>87</v>
      </c>
      <c r="I14" s="176"/>
      <c r="J14" s="53"/>
      <c r="K14" s="53"/>
      <c r="L14" s="52"/>
    </row>
    <row r="15" spans="1:36" ht="23.45" customHeight="1" x14ac:dyDescent="0.25">
      <c r="E15" s="52"/>
      <c r="F15" s="177" t="s">
        <v>88</v>
      </c>
      <c r="G15" s="53"/>
      <c r="H15" s="179" t="s">
        <v>89</v>
      </c>
      <c r="I15" s="53"/>
      <c r="J15" s="53"/>
      <c r="K15" s="181" t="s">
        <v>90</v>
      </c>
      <c r="L15" s="52"/>
    </row>
    <row r="16" spans="1:36" ht="18" customHeight="1" x14ac:dyDescent="0.25">
      <c r="E16" s="52"/>
      <c r="F16" s="178"/>
      <c r="G16" s="53"/>
      <c r="H16" s="180"/>
      <c r="I16" s="53"/>
      <c r="J16" s="53"/>
      <c r="K16" s="182"/>
      <c r="L16" s="52"/>
    </row>
    <row r="17" spans="5:12" ht="21.6" customHeight="1" x14ac:dyDescent="0.25">
      <c r="E17" s="52"/>
      <c r="F17" s="178"/>
      <c r="G17" s="53"/>
      <c r="H17" s="180"/>
      <c r="I17" s="53"/>
      <c r="J17" s="53"/>
      <c r="K17" s="182"/>
      <c r="L17" s="52"/>
    </row>
    <row r="18" spans="5:12" ht="12.6" customHeight="1" thickBot="1" x14ac:dyDescent="0.3">
      <c r="E18" s="52"/>
      <c r="F18" s="53"/>
      <c r="G18" s="53"/>
      <c r="H18" s="53"/>
      <c r="I18" s="53"/>
      <c r="J18" s="53"/>
      <c r="K18" s="53"/>
      <c r="L18" s="52"/>
    </row>
    <row r="19" spans="5:12" ht="22.15" customHeight="1" thickTop="1" thickBot="1" x14ac:dyDescent="0.3">
      <c r="E19" s="52"/>
      <c r="F19" s="53"/>
      <c r="G19" s="55" t="s">
        <v>91</v>
      </c>
      <c r="H19" s="53"/>
      <c r="I19" s="53"/>
      <c r="J19" s="55" t="s">
        <v>92</v>
      </c>
      <c r="K19" s="53"/>
      <c r="L19" s="52"/>
    </row>
    <row r="20" spans="5:12" ht="28.15" customHeight="1" thickTop="1" x14ac:dyDescent="0.25">
      <c r="E20" s="52"/>
      <c r="F20" s="53"/>
      <c r="G20" s="53"/>
      <c r="H20" s="53"/>
      <c r="I20" s="53"/>
      <c r="J20" s="53"/>
      <c r="K20" s="53"/>
      <c r="L20" s="52"/>
    </row>
  </sheetData>
  <mergeCells count="4">
    <mergeCell ref="H14:I14"/>
    <mergeCell ref="F15:F17"/>
    <mergeCell ref="H15:H17"/>
    <mergeCell ref="K15:K1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Normal="100" workbookViewId="0">
      <selection activeCell="B4" sqref="B4"/>
    </sheetView>
  </sheetViews>
  <sheetFormatPr defaultRowHeight="15" x14ac:dyDescent="0.25"/>
  <sheetData>
    <row r="1" spans="1:22" x14ac:dyDescent="0.25">
      <c r="A1" s="61"/>
      <c r="B1" s="62" t="s">
        <v>62</v>
      </c>
      <c r="C1" s="172"/>
    </row>
    <row r="2" spans="1:22" x14ac:dyDescent="0.25">
      <c r="A2" s="61"/>
      <c r="B2" s="62" t="s">
        <v>63</v>
      </c>
      <c r="C2" s="172"/>
    </row>
    <row r="3" spans="1:22" x14ac:dyDescent="0.25">
      <c r="A3" s="61"/>
      <c r="B3" s="64" t="s">
        <v>54</v>
      </c>
      <c r="C3" s="172"/>
    </row>
    <row r="4" spans="1:22" x14ac:dyDescent="0.25">
      <c r="A4" s="65" t="s">
        <v>0</v>
      </c>
      <c r="B4" s="61" t="s">
        <v>193</v>
      </c>
      <c r="C4" s="172"/>
    </row>
    <row r="5" spans="1:22" x14ac:dyDescent="0.25">
      <c r="A5" s="65" t="s">
        <v>1</v>
      </c>
      <c r="B5" s="61" t="s">
        <v>194</v>
      </c>
      <c r="C5" s="172"/>
    </row>
    <row r="6" spans="1:22" x14ac:dyDescent="0.25">
      <c r="A6" s="65" t="s">
        <v>2</v>
      </c>
      <c r="B6" s="173"/>
      <c r="C6" s="172"/>
    </row>
    <row r="7" spans="1:22" x14ac:dyDescent="0.25">
      <c r="A7" s="65" t="s">
        <v>3</v>
      </c>
      <c r="B7" s="66" t="s">
        <v>195</v>
      </c>
      <c r="C7" s="172"/>
    </row>
    <row r="8" spans="1:22" x14ac:dyDescent="0.25">
      <c r="A8" s="65" t="s">
        <v>4</v>
      </c>
      <c r="B8" s="61"/>
      <c r="C8" s="172"/>
    </row>
    <row r="9" spans="1:22" x14ac:dyDescent="0.25">
      <c r="A9" s="65" t="s">
        <v>5</v>
      </c>
      <c r="B9" s="61"/>
      <c r="C9" s="172"/>
    </row>
    <row r="10" spans="1:22" x14ac:dyDescent="0.25">
      <c r="A10" s="67" t="s">
        <v>6</v>
      </c>
      <c r="B10" s="47"/>
      <c r="C10" s="172"/>
    </row>
    <row r="11" spans="1:22" x14ac:dyDescent="0.25">
      <c r="A11" s="49"/>
      <c r="B11" s="174"/>
      <c r="C11" s="175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B4" sqref="B4"/>
    </sheetView>
  </sheetViews>
  <sheetFormatPr defaultRowHeight="15" x14ac:dyDescent="0.25"/>
  <sheetData>
    <row r="1" spans="1:31" x14ac:dyDescent="0.25">
      <c r="A1" s="61"/>
      <c r="B1" s="62" t="s">
        <v>62</v>
      </c>
    </row>
    <row r="2" spans="1:31" x14ac:dyDescent="0.25">
      <c r="A2" s="61"/>
      <c r="B2" s="62" t="s">
        <v>63</v>
      </c>
    </row>
    <row r="3" spans="1:31" x14ac:dyDescent="0.25">
      <c r="A3" s="61"/>
      <c r="B3" s="64" t="s">
        <v>54</v>
      </c>
    </row>
    <row r="4" spans="1:31" x14ac:dyDescent="0.25">
      <c r="A4" s="65" t="s">
        <v>0</v>
      </c>
      <c r="B4" s="61" t="s">
        <v>196</v>
      </c>
    </row>
    <row r="5" spans="1:31" x14ac:dyDescent="0.25">
      <c r="A5" s="65" t="s">
        <v>1</v>
      </c>
      <c r="B5" s="61" t="s">
        <v>197</v>
      </c>
    </row>
    <row r="6" spans="1:31" x14ac:dyDescent="0.25">
      <c r="A6" s="65" t="s">
        <v>2</v>
      </c>
      <c r="B6" s="45"/>
    </row>
    <row r="7" spans="1:31" x14ac:dyDescent="0.25">
      <c r="A7" s="65" t="s">
        <v>3</v>
      </c>
      <c r="B7" s="66" t="s">
        <v>195</v>
      </c>
    </row>
    <row r="8" spans="1:31" x14ac:dyDescent="0.25">
      <c r="A8" s="65" t="s">
        <v>4</v>
      </c>
      <c r="B8" s="61"/>
    </row>
    <row r="9" spans="1:31" x14ac:dyDescent="0.25">
      <c r="A9" s="65" t="s">
        <v>5</v>
      </c>
      <c r="B9" s="61"/>
    </row>
    <row r="10" spans="1:31" x14ac:dyDescent="0.25">
      <c r="A10" s="67" t="s">
        <v>6</v>
      </c>
      <c r="B10" s="47"/>
    </row>
    <row r="11" spans="1:31" x14ac:dyDescent="0.25">
      <c r="A11" s="49"/>
      <c r="B11" s="46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workbookViewId="0">
      <selection activeCell="B4" sqref="B4"/>
    </sheetView>
  </sheetViews>
  <sheetFormatPr defaultColWidth="8.85546875" defaultRowHeight="15" x14ac:dyDescent="0.25"/>
  <cols>
    <col min="1" max="2" width="8.85546875" style="45"/>
    <col min="3" max="3" width="16.85546875" style="45" customWidth="1"/>
    <col min="4" max="4" width="19.140625" style="45" customWidth="1"/>
    <col min="5" max="5" width="17" style="45" customWidth="1"/>
    <col min="6" max="16384" width="8.85546875" style="45"/>
  </cols>
  <sheetData>
    <row r="1" spans="1:30" x14ac:dyDescent="0.25">
      <c r="A1" s="61"/>
      <c r="B1" s="62" t="s">
        <v>62</v>
      </c>
      <c r="C1" s="63"/>
    </row>
    <row r="2" spans="1:30" x14ac:dyDescent="0.25">
      <c r="A2" s="61"/>
      <c r="B2" s="62" t="s">
        <v>63</v>
      </c>
      <c r="C2" s="63"/>
    </row>
    <row r="3" spans="1:30" x14ac:dyDescent="0.25">
      <c r="A3" s="61"/>
      <c r="B3" s="64" t="s">
        <v>53</v>
      </c>
      <c r="C3" s="63"/>
    </row>
    <row r="4" spans="1:30" x14ac:dyDescent="0.25">
      <c r="A4" s="65" t="s">
        <v>0</v>
      </c>
      <c r="B4" s="61" t="s">
        <v>93</v>
      </c>
      <c r="C4" s="63"/>
    </row>
    <row r="5" spans="1:30" x14ac:dyDescent="0.25">
      <c r="A5" s="65" t="s">
        <v>1</v>
      </c>
      <c r="B5" s="61"/>
      <c r="C5" s="63"/>
    </row>
    <row r="6" spans="1:30" x14ac:dyDescent="0.25">
      <c r="A6" s="65" t="s">
        <v>2</v>
      </c>
      <c r="C6" s="63"/>
    </row>
    <row r="7" spans="1:30" x14ac:dyDescent="0.25">
      <c r="A7" s="65" t="s">
        <v>3</v>
      </c>
      <c r="B7" s="66" t="s">
        <v>99</v>
      </c>
      <c r="C7" s="63"/>
    </row>
    <row r="8" spans="1:30" x14ac:dyDescent="0.25">
      <c r="A8" s="65" t="s">
        <v>4</v>
      </c>
      <c r="B8" s="61" t="s">
        <v>60</v>
      </c>
      <c r="C8" s="63"/>
    </row>
    <row r="9" spans="1:30" x14ac:dyDescent="0.25">
      <c r="A9" s="65" t="s">
        <v>5</v>
      </c>
      <c r="B9" s="61"/>
      <c r="C9" s="63"/>
    </row>
    <row r="10" spans="1:30" x14ac:dyDescent="0.25">
      <c r="A10" s="67" t="s">
        <v>6</v>
      </c>
      <c r="B10" s="63"/>
      <c r="C10" s="63"/>
    </row>
    <row r="11" spans="1:30" x14ac:dyDescent="0.25">
      <c r="A11" s="69"/>
      <c r="B11" s="70"/>
      <c r="C11" s="70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30" ht="63" customHeight="1" x14ac:dyDescent="0.25">
      <c r="B12" s="47"/>
      <c r="C12" s="58" t="s">
        <v>94</v>
      </c>
      <c r="D12" s="58" t="s">
        <v>95</v>
      </c>
      <c r="E12" s="58" t="s">
        <v>96</v>
      </c>
    </row>
    <row r="13" spans="1:30" x14ac:dyDescent="0.25">
      <c r="B13" s="47">
        <v>2014</v>
      </c>
      <c r="C13" s="59">
        <v>11</v>
      </c>
      <c r="D13" s="59"/>
      <c r="E13" s="59">
        <v>20</v>
      </c>
      <c r="F13" s="60"/>
    </row>
    <row r="14" spans="1:30" x14ac:dyDescent="0.25">
      <c r="B14" s="47">
        <v>2015</v>
      </c>
      <c r="C14" s="59">
        <v>14</v>
      </c>
      <c r="D14" s="59"/>
      <c r="E14" s="59">
        <v>27</v>
      </c>
      <c r="F14" s="60"/>
    </row>
    <row r="15" spans="1:30" x14ac:dyDescent="0.25">
      <c r="B15" s="47">
        <v>2016</v>
      </c>
      <c r="C15" s="59">
        <v>18</v>
      </c>
      <c r="D15" s="59">
        <v>43</v>
      </c>
      <c r="E15" s="59">
        <v>24</v>
      </c>
      <c r="F15" s="60"/>
    </row>
    <row r="16" spans="1:30" x14ac:dyDescent="0.25">
      <c r="B16" s="47">
        <v>2017</v>
      </c>
      <c r="C16" s="59">
        <v>24</v>
      </c>
      <c r="D16" s="59">
        <v>55</v>
      </c>
      <c r="E16" s="59">
        <v>12</v>
      </c>
      <c r="F16" s="60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N24" sqref="N24"/>
    </sheetView>
  </sheetViews>
  <sheetFormatPr defaultRowHeight="15" x14ac:dyDescent="0.25"/>
  <sheetData>
    <row r="1" spans="1:3" x14ac:dyDescent="0.25">
      <c r="A1" s="8"/>
      <c r="B1" s="9" t="s">
        <v>15</v>
      </c>
      <c r="C1" s="27"/>
    </row>
    <row r="2" spans="1:3" x14ac:dyDescent="0.25">
      <c r="A2" s="8"/>
      <c r="B2" s="9" t="s">
        <v>203</v>
      </c>
      <c r="C2" s="27"/>
    </row>
    <row r="3" spans="1:3" x14ac:dyDescent="0.25">
      <c r="A3" s="8"/>
      <c r="B3" s="10" t="s">
        <v>109</v>
      </c>
      <c r="C3" s="27"/>
    </row>
    <row r="4" spans="1:3" x14ac:dyDescent="0.25">
      <c r="A4" s="11" t="s">
        <v>0</v>
      </c>
      <c r="B4" s="12" t="s">
        <v>20</v>
      </c>
      <c r="C4" s="27"/>
    </row>
    <row r="5" spans="1:3" x14ac:dyDescent="0.25">
      <c r="A5" s="11" t="s">
        <v>1</v>
      </c>
      <c r="B5" s="13" t="s">
        <v>107</v>
      </c>
      <c r="C5" s="27"/>
    </row>
    <row r="6" spans="1:3" x14ac:dyDescent="0.25">
      <c r="A6" s="11" t="s">
        <v>16</v>
      </c>
      <c r="B6" s="14"/>
      <c r="C6" s="27"/>
    </row>
    <row r="7" spans="1:3" x14ac:dyDescent="0.25">
      <c r="A7" s="11" t="s">
        <v>2</v>
      </c>
      <c r="B7" s="13"/>
      <c r="C7" s="28"/>
    </row>
    <row r="8" spans="1:3" x14ac:dyDescent="0.25">
      <c r="A8" s="11" t="s">
        <v>3</v>
      </c>
      <c r="B8" s="16" t="s">
        <v>21</v>
      </c>
      <c r="C8" s="27"/>
    </row>
    <row r="9" spans="1:3" x14ac:dyDescent="0.25">
      <c r="A9" s="11" t="s">
        <v>4</v>
      </c>
      <c r="B9" s="17" t="s">
        <v>22</v>
      </c>
      <c r="C9" s="27"/>
    </row>
    <row r="10" spans="1:3" x14ac:dyDescent="0.25">
      <c r="A10" s="11" t="s">
        <v>5</v>
      </c>
      <c r="B10" s="17"/>
      <c r="C10" s="27"/>
    </row>
    <row r="11" spans="1:3" x14ac:dyDescent="0.25">
      <c r="A11" s="18"/>
      <c r="B11" s="19"/>
      <c r="C11" s="29"/>
    </row>
    <row r="12" spans="1:3" x14ac:dyDescent="0.25">
      <c r="A12" s="32"/>
      <c r="B12" s="25">
        <v>1961</v>
      </c>
      <c r="C12">
        <v>4.7699999999999996</v>
      </c>
    </row>
    <row r="13" spans="1:3" x14ac:dyDescent="0.25">
      <c r="A13" s="8"/>
      <c r="B13" s="25">
        <v>1962</v>
      </c>
      <c r="C13">
        <v>4.673</v>
      </c>
    </row>
    <row r="14" spans="1:3" x14ac:dyDescent="0.25">
      <c r="A14" s="8"/>
      <c r="B14" s="25">
        <v>1963</v>
      </c>
      <c r="C14">
        <v>4.3070000000000004</v>
      </c>
    </row>
    <row r="15" spans="1:3" x14ac:dyDescent="0.25">
      <c r="A15" s="8"/>
      <c r="B15" s="25">
        <v>1964</v>
      </c>
      <c r="C15">
        <v>4.0469999999999997</v>
      </c>
    </row>
    <row r="16" spans="1:3" x14ac:dyDescent="0.25">
      <c r="A16" s="8"/>
      <c r="B16" s="25">
        <v>1965</v>
      </c>
      <c r="C16">
        <v>4.6589999999999998</v>
      </c>
    </row>
    <row r="17" spans="1:3" x14ac:dyDescent="0.25">
      <c r="A17" s="8"/>
      <c r="B17" s="25">
        <v>1966</v>
      </c>
      <c r="C17">
        <v>3.9140000000000001</v>
      </c>
    </row>
    <row r="18" spans="1:3" x14ac:dyDescent="0.25">
      <c r="A18" s="8"/>
      <c r="B18" s="25">
        <v>1967</v>
      </c>
      <c r="C18">
        <v>3.5950000000000002</v>
      </c>
    </row>
    <row r="19" spans="1:3" x14ac:dyDescent="0.25">
      <c r="A19" s="8"/>
      <c r="B19" s="25">
        <v>1968</v>
      </c>
      <c r="C19">
        <v>3.3039999999999998</v>
      </c>
    </row>
    <row r="20" spans="1:3" x14ac:dyDescent="0.25">
      <c r="A20" s="8"/>
      <c r="B20" s="25">
        <v>1969</v>
      </c>
      <c r="C20">
        <v>3.1160000000000001</v>
      </c>
    </row>
    <row r="21" spans="1:3" x14ac:dyDescent="0.25">
      <c r="A21" s="8"/>
      <c r="B21" s="25">
        <v>1970</v>
      </c>
      <c r="C21">
        <v>3.0720000000000001</v>
      </c>
    </row>
    <row r="22" spans="1:3" x14ac:dyDescent="0.25">
      <c r="A22" s="8"/>
      <c r="B22" s="25">
        <v>1971</v>
      </c>
      <c r="C22">
        <v>2.9390000000000001</v>
      </c>
    </row>
    <row r="23" spans="1:3" x14ac:dyDescent="0.25">
      <c r="A23" s="8"/>
      <c r="B23" s="25">
        <v>1972</v>
      </c>
      <c r="C23">
        <v>2.899</v>
      </c>
    </row>
    <row r="24" spans="1:3" x14ac:dyDescent="0.25">
      <c r="A24" s="24"/>
      <c r="B24" s="25">
        <v>1973</v>
      </c>
      <c r="C24">
        <v>2.6110000000000002</v>
      </c>
    </row>
    <row r="25" spans="1:3" x14ac:dyDescent="0.25">
      <c r="A25" s="24"/>
      <c r="B25" s="25">
        <v>1974</v>
      </c>
      <c r="C25">
        <v>2.294</v>
      </c>
    </row>
    <row r="26" spans="1:3" x14ac:dyDescent="0.25">
      <c r="A26" s="24"/>
      <c r="B26" s="25">
        <v>1975</v>
      </c>
      <c r="C26">
        <v>2.0640000000000001</v>
      </c>
    </row>
    <row r="27" spans="1:3" x14ac:dyDescent="0.25">
      <c r="A27" s="24"/>
      <c r="B27" s="25">
        <v>1976</v>
      </c>
      <c r="C27">
        <v>1.889</v>
      </c>
    </row>
    <row r="28" spans="1:3" x14ac:dyDescent="0.25">
      <c r="A28" s="24"/>
      <c r="B28" s="25">
        <v>1977</v>
      </c>
      <c r="C28">
        <v>2.048</v>
      </c>
    </row>
    <row r="29" spans="1:3" x14ac:dyDescent="0.25">
      <c r="A29" s="24"/>
      <c r="B29" s="25">
        <v>1978</v>
      </c>
      <c r="C29">
        <v>1.85</v>
      </c>
    </row>
    <row r="30" spans="1:3" x14ac:dyDescent="0.25">
      <c r="A30" s="24"/>
      <c r="B30" s="25">
        <v>1979</v>
      </c>
      <c r="C30">
        <v>1.617</v>
      </c>
    </row>
    <row r="31" spans="1:3" x14ac:dyDescent="0.25">
      <c r="A31" s="24"/>
      <c r="B31" s="25">
        <v>1980</v>
      </c>
      <c r="C31">
        <v>1.36</v>
      </c>
    </row>
    <row r="32" spans="1:3" x14ac:dyDescent="0.25">
      <c r="A32" s="24"/>
      <c r="B32" s="25">
        <v>1981</v>
      </c>
      <c r="C32">
        <v>1.5669999999999999</v>
      </c>
    </row>
    <row r="33" spans="1:3" x14ac:dyDescent="0.25">
      <c r="A33" s="24"/>
      <c r="B33" s="25">
        <v>1982</v>
      </c>
      <c r="C33">
        <v>1.3089999999999999</v>
      </c>
    </row>
    <row r="34" spans="1:3" x14ac:dyDescent="0.25">
      <c r="A34" s="24"/>
      <c r="B34" s="25">
        <v>1983</v>
      </c>
      <c r="C34">
        <v>1.1120000000000001</v>
      </c>
    </row>
    <row r="35" spans="1:3" x14ac:dyDescent="0.25">
      <c r="A35" s="24"/>
      <c r="B35" s="25">
        <v>1984</v>
      </c>
      <c r="C35">
        <v>1.06</v>
      </c>
    </row>
    <row r="36" spans="1:3" x14ac:dyDescent="0.25">
      <c r="A36" s="24"/>
      <c r="B36" s="25">
        <v>1985</v>
      </c>
      <c r="C36">
        <v>1.0069999999999999</v>
      </c>
    </row>
    <row r="37" spans="1:3" x14ac:dyDescent="0.25">
      <c r="A37" s="24"/>
      <c r="B37" s="25">
        <v>1986</v>
      </c>
      <c r="C37">
        <v>1.0489999999999999</v>
      </c>
    </row>
    <row r="38" spans="1:3" x14ac:dyDescent="0.25">
      <c r="A38" s="24"/>
      <c r="B38" s="25">
        <v>1987</v>
      </c>
      <c r="C38">
        <v>1.046</v>
      </c>
    </row>
    <row r="39" spans="1:3" x14ac:dyDescent="0.25">
      <c r="A39" s="24"/>
      <c r="B39" s="25">
        <v>1988</v>
      </c>
      <c r="C39">
        <v>0.99399999999999999</v>
      </c>
    </row>
    <row r="40" spans="1:3" x14ac:dyDescent="0.25">
      <c r="A40" s="24"/>
      <c r="B40" s="25">
        <v>1989</v>
      </c>
      <c r="C40">
        <v>0.96499999999999997</v>
      </c>
    </row>
    <row r="41" spans="1:3" x14ac:dyDescent="0.25">
      <c r="A41" s="24"/>
      <c r="B41" s="25">
        <v>1990</v>
      </c>
      <c r="C41">
        <v>0.83699999999999997</v>
      </c>
    </row>
    <row r="42" spans="1:3" x14ac:dyDescent="0.25">
      <c r="A42" s="24"/>
      <c r="B42" s="25">
        <v>1991</v>
      </c>
      <c r="C42">
        <v>0.81200000000000006</v>
      </c>
    </row>
    <row r="43" spans="1:3" x14ac:dyDescent="0.25">
      <c r="A43" s="24"/>
      <c r="B43" s="25">
        <v>1992</v>
      </c>
      <c r="C43">
        <v>0.89700000000000002</v>
      </c>
    </row>
    <row r="44" spans="1:3" x14ac:dyDescent="0.25">
      <c r="A44" s="24"/>
      <c r="B44" s="25">
        <v>1993</v>
      </c>
      <c r="C44">
        <v>0.94799999999999995</v>
      </c>
    </row>
    <row r="45" spans="1:3" x14ac:dyDescent="0.25">
      <c r="A45" s="24"/>
      <c r="B45" s="25">
        <v>1994</v>
      </c>
      <c r="C45">
        <v>1.0580000000000001</v>
      </c>
    </row>
    <row r="46" spans="1:3" x14ac:dyDescent="0.25">
      <c r="A46" s="24"/>
      <c r="B46" s="25">
        <v>1995</v>
      </c>
      <c r="C46">
        <v>1.145</v>
      </c>
    </row>
    <row r="47" spans="1:3" x14ac:dyDescent="0.25">
      <c r="A47" s="24"/>
      <c r="B47" s="25">
        <v>1996</v>
      </c>
      <c r="C47">
        <v>1.1319999999999999</v>
      </c>
    </row>
    <row r="48" spans="1:3" x14ac:dyDescent="0.25">
      <c r="A48" s="24"/>
      <c r="B48" s="25">
        <v>1997</v>
      </c>
      <c r="C48">
        <v>1.1220000000000001</v>
      </c>
    </row>
    <row r="49" spans="1:3" x14ac:dyDescent="0.25">
      <c r="A49" s="24"/>
      <c r="B49" s="25">
        <v>1998</v>
      </c>
      <c r="C49">
        <v>1.1100000000000001</v>
      </c>
    </row>
    <row r="50" spans="1:3" x14ac:dyDescent="0.25">
      <c r="A50" s="24"/>
      <c r="B50" s="25">
        <v>1999</v>
      </c>
      <c r="C50">
        <v>1.1599999999999999</v>
      </c>
    </row>
    <row r="51" spans="1:3" x14ac:dyDescent="0.25">
      <c r="A51" s="24"/>
      <c r="B51" s="25">
        <v>2000</v>
      </c>
      <c r="C51" s="84">
        <v>1.0169999999999999</v>
      </c>
    </row>
    <row r="52" spans="1:3" x14ac:dyDescent="0.25">
      <c r="A52" s="24"/>
      <c r="B52" s="25">
        <v>2001</v>
      </c>
      <c r="C52" s="84">
        <v>0.99299999999999999</v>
      </c>
    </row>
    <row r="53" spans="1:3" x14ac:dyDescent="0.25">
      <c r="A53" s="24"/>
      <c r="B53" s="25">
        <v>2002</v>
      </c>
      <c r="C53" s="84">
        <v>0.91100000000000003</v>
      </c>
    </row>
    <row r="54" spans="1:3" x14ac:dyDescent="0.25">
      <c r="A54" s="24"/>
      <c r="B54" s="25">
        <v>2003</v>
      </c>
      <c r="C54" s="84">
        <v>0.96599999999999997</v>
      </c>
    </row>
    <row r="55" spans="1:3" x14ac:dyDescent="0.25">
      <c r="A55" s="24"/>
      <c r="B55" s="25">
        <v>2004</v>
      </c>
      <c r="C55" s="84">
        <v>0.94799999999999995</v>
      </c>
    </row>
    <row r="56" spans="1:3" x14ac:dyDescent="0.25">
      <c r="A56" s="24"/>
      <c r="B56" s="25">
        <v>2005</v>
      </c>
      <c r="C56" s="84">
        <v>0.999</v>
      </c>
    </row>
    <row r="57" spans="1:3" x14ac:dyDescent="0.25">
      <c r="A57" s="24"/>
      <c r="B57" s="25">
        <v>2006</v>
      </c>
      <c r="C57" s="84">
        <v>0.95899999999999996</v>
      </c>
    </row>
    <row r="58" spans="1:3" x14ac:dyDescent="0.25">
      <c r="A58" s="24"/>
      <c r="B58" s="25">
        <v>2007</v>
      </c>
      <c r="C58" s="84">
        <v>0.91100000000000003</v>
      </c>
    </row>
    <row r="59" spans="1:3" x14ac:dyDescent="0.25">
      <c r="A59" s="24"/>
      <c r="B59" s="25">
        <v>2008</v>
      </c>
      <c r="C59" s="84">
        <v>1.3120000000000001</v>
      </c>
    </row>
    <row r="60" spans="1:3" x14ac:dyDescent="0.25">
      <c r="A60" s="24"/>
      <c r="B60" s="25">
        <v>2009</v>
      </c>
      <c r="C60" s="84">
        <v>1.615</v>
      </c>
    </row>
    <row r="61" spans="1:3" x14ac:dyDescent="0.25">
      <c r="A61" s="24"/>
      <c r="B61" s="25">
        <v>2010</v>
      </c>
      <c r="C61" s="84">
        <v>2.1389999999999998</v>
      </c>
    </row>
    <row r="62" spans="1:3" x14ac:dyDescent="0.25">
      <c r="A62" s="24"/>
      <c r="B62" s="25">
        <v>2011</v>
      </c>
      <c r="C62" s="30">
        <v>2.306</v>
      </c>
    </row>
    <row r="63" spans="1:3" x14ac:dyDescent="0.25">
      <c r="A63" s="24"/>
      <c r="B63" s="25">
        <v>2012</v>
      </c>
      <c r="C63" s="30">
        <v>2.286</v>
      </c>
    </row>
    <row r="64" spans="1:3" x14ac:dyDescent="0.25">
      <c r="A64" s="24"/>
      <c r="B64" s="25">
        <v>2013</v>
      </c>
      <c r="C64" s="31">
        <v>2.1909999999999998</v>
      </c>
    </row>
    <row r="65" spans="1:4" x14ac:dyDescent="0.25">
      <c r="A65" s="24"/>
      <c r="B65" s="25">
        <v>2014</v>
      </c>
      <c r="C65" s="31">
        <v>2.1789999999999998</v>
      </c>
    </row>
    <row r="66" spans="1:4" x14ac:dyDescent="0.25">
      <c r="A66" s="24"/>
      <c r="B66" s="25">
        <v>2015</v>
      </c>
      <c r="C66" s="31">
        <v>2.1880000000000002</v>
      </c>
    </row>
    <row r="67" spans="1:4" x14ac:dyDescent="0.25">
      <c r="A67" s="24"/>
      <c r="B67" s="25">
        <v>2016</v>
      </c>
      <c r="C67" s="31">
        <v>2.246</v>
      </c>
    </row>
    <row r="68" spans="1:4" x14ac:dyDescent="0.25">
      <c r="A68" s="24"/>
      <c r="B68" s="25">
        <v>2017</v>
      </c>
      <c r="C68" s="31">
        <v>2.36</v>
      </c>
      <c r="D68" t="s">
        <v>184</v>
      </c>
    </row>
    <row r="69" spans="1:4" x14ac:dyDescent="0.25">
      <c r="A69" s="24"/>
      <c r="B69" s="33"/>
      <c r="C69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workbookViewId="0">
      <selection activeCell="B4" sqref="B4"/>
    </sheetView>
  </sheetViews>
  <sheetFormatPr defaultRowHeight="15" x14ac:dyDescent="0.25"/>
  <sheetData>
    <row r="1" spans="1:30" x14ac:dyDescent="0.25">
      <c r="A1" s="61"/>
      <c r="B1" s="62" t="s">
        <v>62</v>
      </c>
      <c r="C1" s="63"/>
      <c r="D1" s="73"/>
    </row>
    <row r="2" spans="1:30" x14ac:dyDescent="0.25">
      <c r="A2" s="61"/>
      <c r="B2" s="62" t="s">
        <v>100</v>
      </c>
      <c r="C2" s="63"/>
      <c r="D2" s="73"/>
    </row>
    <row r="3" spans="1:30" x14ac:dyDescent="0.25">
      <c r="A3" s="61"/>
      <c r="B3" s="64" t="s">
        <v>101</v>
      </c>
      <c r="C3" s="63"/>
      <c r="D3" s="73"/>
    </row>
    <row r="4" spans="1:30" x14ac:dyDescent="0.25">
      <c r="A4" s="65" t="s">
        <v>0</v>
      </c>
      <c r="B4" s="61" t="s">
        <v>198</v>
      </c>
      <c r="C4" s="63"/>
      <c r="D4" s="73"/>
    </row>
    <row r="5" spans="1:30" x14ac:dyDescent="0.25">
      <c r="A5" s="65" t="s">
        <v>1</v>
      </c>
      <c r="B5" s="61"/>
      <c r="C5" s="63"/>
      <c r="D5" s="73"/>
    </row>
    <row r="6" spans="1:30" x14ac:dyDescent="0.25">
      <c r="A6" s="65" t="s">
        <v>2</v>
      </c>
      <c r="C6" s="63"/>
      <c r="D6" s="73"/>
    </row>
    <row r="7" spans="1:30" x14ac:dyDescent="0.25">
      <c r="A7" s="65" t="s">
        <v>3</v>
      </c>
      <c r="B7" s="66" t="s">
        <v>104</v>
      </c>
      <c r="C7" s="63"/>
      <c r="D7" s="73"/>
    </row>
    <row r="8" spans="1:30" x14ac:dyDescent="0.25">
      <c r="A8" s="65" t="s">
        <v>4</v>
      </c>
      <c r="B8" s="61"/>
      <c r="C8" s="63"/>
      <c r="D8" s="73"/>
    </row>
    <row r="9" spans="1:30" x14ac:dyDescent="0.25">
      <c r="A9" s="65" t="s">
        <v>5</v>
      </c>
      <c r="B9" s="61"/>
      <c r="C9" s="63"/>
      <c r="D9" s="73"/>
    </row>
    <row r="10" spans="1:30" x14ac:dyDescent="0.25">
      <c r="A10" s="69" t="s">
        <v>6</v>
      </c>
      <c r="B10" s="80"/>
      <c r="C10" s="70"/>
      <c r="D10" s="7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4" sqref="B4"/>
    </sheetView>
  </sheetViews>
  <sheetFormatPr defaultRowHeight="15" x14ac:dyDescent="0.25"/>
  <sheetData>
    <row r="1" spans="1:4" x14ac:dyDescent="0.25">
      <c r="A1" s="8"/>
      <c r="B1" s="9" t="s">
        <v>15</v>
      </c>
      <c r="C1" s="8"/>
      <c r="D1" s="8"/>
    </row>
    <row r="2" spans="1:4" x14ac:dyDescent="0.25">
      <c r="A2" s="8"/>
      <c r="B2" s="9" t="s">
        <v>203</v>
      </c>
      <c r="C2" s="8"/>
      <c r="D2" s="8"/>
    </row>
    <row r="3" spans="1:4" x14ac:dyDescent="0.25">
      <c r="A3" s="8"/>
      <c r="B3" s="10" t="s">
        <v>110</v>
      </c>
      <c r="C3" s="8"/>
      <c r="D3" s="8"/>
    </row>
    <row r="4" spans="1:4" x14ac:dyDescent="0.25">
      <c r="A4" s="11" t="s">
        <v>0</v>
      </c>
      <c r="B4" s="12" t="s">
        <v>108</v>
      </c>
      <c r="C4" s="8"/>
      <c r="D4" s="8"/>
    </row>
    <row r="5" spans="1:4" x14ac:dyDescent="0.25">
      <c r="A5" s="11" t="s">
        <v>1</v>
      </c>
      <c r="B5" s="13"/>
      <c r="C5" s="8"/>
      <c r="D5" s="8"/>
    </row>
    <row r="6" spans="1:4" x14ac:dyDescent="0.25">
      <c r="A6" s="11" t="s">
        <v>16</v>
      </c>
      <c r="B6" s="14"/>
      <c r="C6" s="8"/>
      <c r="D6" s="8"/>
    </row>
    <row r="7" spans="1:4" x14ac:dyDescent="0.25">
      <c r="A7" s="11" t="s">
        <v>2</v>
      </c>
      <c r="B7" s="35"/>
      <c r="C7" s="15"/>
      <c r="D7" s="15"/>
    </row>
    <row r="8" spans="1:4" x14ac:dyDescent="0.25">
      <c r="A8" s="11" t="s">
        <v>3</v>
      </c>
      <c r="B8" s="16" t="s">
        <v>24</v>
      </c>
      <c r="C8" s="8"/>
      <c r="D8" s="8"/>
    </row>
    <row r="9" spans="1:4" x14ac:dyDescent="0.25">
      <c r="A9" s="11" t="s">
        <v>4</v>
      </c>
      <c r="B9" s="17" t="s">
        <v>25</v>
      </c>
      <c r="C9" s="8"/>
      <c r="D9" s="8"/>
    </row>
    <row r="10" spans="1:4" x14ac:dyDescent="0.25">
      <c r="A10" s="11" t="s">
        <v>5</v>
      </c>
      <c r="B10" s="17"/>
      <c r="C10" s="8"/>
      <c r="D10" s="8"/>
    </row>
    <row r="11" spans="1:4" x14ac:dyDescent="0.25">
      <c r="A11" s="18"/>
      <c r="B11" s="19"/>
      <c r="C11" s="20"/>
      <c r="D11" s="20"/>
    </row>
    <row r="12" spans="1:4" x14ac:dyDescent="0.25">
      <c r="A12" s="21"/>
      <c r="B12" s="22"/>
      <c r="C12" s="23"/>
      <c r="D12" s="23"/>
    </row>
    <row r="13" spans="1:4" x14ac:dyDescent="0.25">
      <c r="A13" s="24"/>
      <c r="B13" s="25" t="s">
        <v>26</v>
      </c>
      <c r="C13" s="36">
        <v>12.32</v>
      </c>
      <c r="D13" s="37">
        <v>12.32</v>
      </c>
    </row>
    <row r="14" spans="1:4" x14ac:dyDescent="0.25">
      <c r="A14" s="24"/>
      <c r="B14" s="25" t="s">
        <v>187</v>
      </c>
      <c r="C14" s="36">
        <v>10.71</v>
      </c>
      <c r="D14" s="37">
        <v>10.71</v>
      </c>
    </row>
    <row r="15" spans="1:4" x14ac:dyDescent="0.25">
      <c r="A15" s="24"/>
      <c r="B15" s="25" t="s">
        <v>28</v>
      </c>
      <c r="C15" s="36">
        <v>10.36</v>
      </c>
      <c r="D15" s="37">
        <v>10.36</v>
      </c>
    </row>
    <row r="16" spans="1:4" x14ac:dyDescent="0.25">
      <c r="A16" s="24"/>
      <c r="B16" s="25" t="s">
        <v>27</v>
      </c>
      <c r="C16" s="36">
        <v>10.23</v>
      </c>
      <c r="D16" s="37">
        <v>10.23</v>
      </c>
    </row>
    <row r="17" spans="1:4" x14ac:dyDescent="0.25">
      <c r="A17" s="24"/>
      <c r="B17" s="25" t="s">
        <v>29</v>
      </c>
      <c r="C17" s="36">
        <v>8.1</v>
      </c>
      <c r="D17" s="37">
        <v>8.1</v>
      </c>
    </row>
    <row r="18" spans="1:4" x14ac:dyDescent="0.25">
      <c r="A18" s="24"/>
      <c r="B18" s="25" t="s">
        <v>30</v>
      </c>
      <c r="C18" s="36">
        <v>5.94</v>
      </c>
      <c r="D18" s="37">
        <v>5.94</v>
      </c>
    </row>
    <row r="19" spans="1:4" x14ac:dyDescent="0.25">
      <c r="A19" s="24"/>
      <c r="B19" s="25" t="s">
        <v>31</v>
      </c>
      <c r="C19" s="36">
        <v>4.79</v>
      </c>
      <c r="D19" s="37">
        <v>4.79</v>
      </c>
    </row>
    <row r="20" spans="1:4" x14ac:dyDescent="0.25">
      <c r="A20" s="24"/>
      <c r="B20" s="25" t="s">
        <v>32</v>
      </c>
      <c r="C20" s="36">
        <v>4.7</v>
      </c>
      <c r="D20" s="37">
        <v>4.7</v>
      </c>
    </row>
    <row r="21" spans="1:4" x14ac:dyDescent="0.25">
      <c r="A21" s="24"/>
      <c r="B21" s="25" t="s">
        <v>33</v>
      </c>
      <c r="C21" s="36">
        <v>4.16</v>
      </c>
      <c r="D21" s="37">
        <v>4.16</v>
      </c>
    </row>
    <row r="22" spans="1:4" x14ac:dyDescent="0.25">
      <c r="A22" s="24"/>
      <c r="B22" s="25" t="s">
        <v>34</v>
      </c>
      <c r="C22" s="36">
        <v>3.91</v>
      </c>
      <c r="D22" s="37">
        <v>3.91</v>
      </c>
    </row>
    <row r="23" spans="1:4" x14ac:dyDescent="0.25">
      <c r="A23" s="24"/>
      <c r="B23" s="25" t="s">
        <v>35</v>
      </c>
      <c r="C23" s="36">
        <v>2.98</v>
      </c>
      <c r="D23" s="37">
        <v>2.98</v>
      </c>
    </row>
    <row r="24" spans="1:4" x14ac:dyDescent="0.25">
      <c r="A24" s="24"/>
      <c r="B24" s="25" t="s">
        <v>36</v>
      </c>
      <c r="C24" s="36">
        <v>2.246</v>
      </c>
      <c r="D24" s="37">
        <v>2.246</v>
      </c>
    </row>
    <row r="25" spans="1:4" x14ac:dyDescent="0.25">
      <c r="A25" s="24"/>
      <c r="B25" s="25" t="s">
        <v>37</v>
      </c>
      <c r="C25" s="36">
        <v>1.72</v>
      </c>
      <c r="D25" s="37">
        <v>1.72</v>
      </c>
    </row>
    <row r="26" spans="1:4" x14ac:dyDescent="0.25">
      <c r="A26" s="24"/>
      <c r="B26" s="25" t="s">
        <v>38</v>
      </c>
      <c r="C26" s="36">
        <v>1.42</v>
      </c>
      <c r="D26" s="37">
        <v>1.42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B4" sqref="B4"/>
    </sheetView>
  </sheetViews>
  <sheetFormatPr defaultRowHeight="15" x14ac:dyDescent="0.25"/>
  <cols>
    <col min="1" max="1" width="4.42578125" bestFit="1" customWidth="1"/>
  </cols>
  <sheetData>
    <row r="1" spans="1:4" x14ac:dyDescent="0.25">
      <c r="A1" s="8"/>
      <c r="B1" s="9" t="s">
        <v>15</v>
      </c>
      <c r="C1" s="8"/>
      <c r="D1" s="8"/>
    </row>
    <row r="2" spans="1:4" x14ac:dyDescent="0.25">
      <c r="A2" s="8"/>
      <c r="B2" s="9" t="s">
        <v>204</v>
      </c>
      <c r="C2" s="8"/>
      <c r="D2" s="8"/>
    </row>
    <row r="3" spans="1:4" x14ac:dyDescent="0.25">
      <c r="A3" s="8"/>
      <c r="B3" s="10" t="s">
        <v>205</v>
      </c>
      <c r="C3" s="8"/>
      <c r="D3" s="8"/>
    </row>
    <row r="4" spans="1:4" x14ac:dyDescent="0.25">
      <c r="A4" s="11" t="s">
        <v>0</v>
      </c>
      <c r="B4" s="12" t="s">
        <v>211</v>
      </c>
      <c r="C4" s="8"/>
      <c r="D4" s="8"/>
    </row>
    <row r="5" spans="1:4" x14ac:dyDescent="0.25">
      <c r="A5" s="11" t="s">
        <v>1</v>
      </c>
      <c r="B5" s="13"/>
      <c r="C5" s="8"/>
      <c r="D5" s="8"/>
    </row>
    <row r="6" spans="1:4" x14ac:dyDescent="0.25">
      <c r="A6" s="11" t="s">
        <v>16</v>
      </c>
      <c r="B6" s="14"/>
      <c r="C6" s="8"/>
      <c r="D6" s="8"/>
    </row>
    <row r="7" spans="1:4" x14ac:dyDescent="0.25">
      <c r="A7" s="11" t="s">
        <v>2</v>
      </c>
      <c r="B7" s="35"/>
      <c r="C7" s="15"/>
      <c r="D7" s="15"/>
    </row>
    <row r="8" spans="1:4" x14ac:dyDescent="0.25">
      <c r="A8" s="11" t="s">
        <v>3</v>
      </c>
      <c r="B8" s="16" t="s">
        <v>17</v>
      </c>
      <c r="C8" s="8"/>
      <c r="D8" s="8"/>
    </row>
    <row r="9" spans="1:4" x14ac:dyDescent="0.25">
      <c r="A9" s="11" t="s">
        <v>4</v>
      </c>
      <c r="B9" s="38" t="s">
        <v>40</v>
      </c>
      <c r="C9" s="8"/>
      <c r="D9" s="8"/>
    </row>
    <row r="10" spans="1:4" x14ac:dyDescent="0.25">
      <c r="A10" s="11" t="s">
        <v>5</v>
      </c>
      <c r="B10" s="17"/>
      <c r="C10" s="8"/>
      <c r="D10" s="8"/>
    </row>
    <row r="11" spans="1:4" x14ac:dyDescent="0.25">
      <c r="A11" s="18"/>
      <c r="B11" s="19"/>
      <c r="C11" s="20"/>
      <c r="D11" s="20"/>
    </row>
    <row r="12" spans="1:4" x14ac:dyDescent="0.25">
      <c r="A12" s="21"/>
      <c r="B12" s="22"/>
      <c r="C12" s="23"/>
      <c r="D12" s="39"/>
    </row>
    <row r="13" spans="1:4" x14ac:dyDescent="0.25">
      <c r="A13" s="24">
        <v>2015</v>
      </c>
      <c r="B13" s="25" t="s">
        <v>41</v>
      </c>
      <c r="C13" s="40">
        <v>7.5</v>
      </c>
      <c r="D13" s="8"/>
    </row>
    <row r="14" spans="1:4" x14ac:dyDescent="0.25">
      <c r="A14" s="24"/>
      <c r="B14" s="25" t="s">
        <v>42</v>
      </c>
      <c r="C14" s="40">
        <v>7.7</v>
      </c>
      <c r="D14" s="8"/>
    </row>
    <row r="15" spans="1:4" x14ac:dyDescent="0.25">
      <c r="A15" s="24"/>
      <c r="B15" s="25" t="s">
        <v>43</v>
      </c>
      <c r="C15" s="40">
        <v>8.4</v>
      </c>
      <c r="D15" s="8"/>
    </row>
    <row r="16" spans="1:4" x14ac:dyDescent="0.25">
      <c r="A16" s="24"/>
      <c r="B16" s="25" t="s">
        <v>44</v>
      </c>
      <c r="C16" s="40">
        <v>7.5</v>
      </c>
      <c r="D16" s="8"/>
    </row>
    <row r="17" spans="1:8" x14ac:dyDescent="0.25">
      <c r="A17" s="24"/>
      <c r="B17" s="25" t="s">
        <v>45</v>
      </c>
      <c r="C17" s="40">
        <v>7.5</v>
      </c>
      <c r="D17" s="8"/>
    </row>
    <row r="18" spans="1:8" x14ac:dyDescent="0.25">
      <c r="A18" s="24"/>
      <c r="B18" s="25" t="s">
        <v>46</v>
      </c>
      <c r="C18" s="40">
        <v>8.3000000000000007</v>
      </c>
      <c r="D18" s="8"/>
    </row>
    <row r="19" spans="1:8" x14ac:dyDescent="0.25">
      <c r="A19" s="24"/>
      <c r="B19" s="25" t="s">
        <v>47</v>
      </c>
      <c r="C19" s="40">
        <v>10.199999999999999</v>
      </c>
      <c r="D19" s="8"/>
    </row>
    <row r="20" spans="1:8" x14ac:dyDescent="0.25">
      <c r="A20" s="24"/>
      <c r="B20" s="25" t="s">
        <v>48</v>
      </c>
      <c r="C20" s="40">
        <v>9.1</v>
      </c>
      <c r="D20" s="8"/>
    </row>
    <row r="21" spans="1:8" x14ac:dyDescent="0.25">
      <c r="A21" s="24"/>
      <c r="B21" s="25" t="s">
        <v>49</v>
      </c>
      <c r="C21" s="41">
        <v>9.8000000000000007</v>
      </c>
      <c r="D21" s="8"/>
    </row>
    <row r="22" spans="1:8" x14ac:dyDescent="0.25">
      <c r="A22" s="24"/>
      <c r="B22" s="25" t="s">
        <v>50</v>
      </c>
      <c r="C22" s="41">
        <v>9.9</v>
      </c>
      <c r="D22" s="8"/>
    </row>
    <row r="23" spans="1:8" x14ac:dyDescent="0.25">
      <c r="A23" s="24"/>
      <c r="B23" s="25" t="s">
        <v>51</v>
      </c>
      <c r="C23" s="40">
        <v>10.4</v>
      </c>
      <c r="D23" s="8"/>
    </row>
    <row r="24" spans="1:8" x14ac:dyDescent="0.25">
      <c r="A24" s="24"/>
      <c r="B24" s="25" t="s">
        <v>52</v>
      </c>
      <c r="C24" s="40">
        <v>11.1</v>
      </c>
      <c r="D24" s="8"/>
    </row>
    <row r="25" spans="1:8" x14ac:dyDescent="0.25">
      <c r="A25" s="24">
        <v>2016</v>
      </c>
      <c r="B25" s="25" t="s">
        <v>41</v>
      </c>
      <c r="C25" s="40">
        <v>10.7</v>
      </c>
      <c r="D25" s="8"/>
    </row>
    <row r="26" spans="1:8" x14ac:dyDescent="0.25">
      <c r="A26" s="24"/>
      <c r="B26" s="25" t="s">
        <v>42</v>
      </c>
      <c r="C26" s="40">
        <v>10.7</v>
      </c>
      <c r="D26" s="8"/>
    </row>
    <row r="27" spans="1:8" x14ac:dyDescent="0.25">
      <c r="A27" s="24"/>
      <c r="B27" s="25" t="s">
        <v>43</v>
      </c>
      <c r="C27" s="40">
        <v>11.2</v>
      </c>
      <c r="D27" s="8"/>
    </row>
    <row r="28" spans="1:8" x14ac:dyDescent="0.25">
      <c r="A28" s="24"/>
      <c r="B28" s="25" t="s">
        <v>44</v>
      </c>
      <c r="C28" s="40">
        <v>11.1</v>
      </c>
      <c r="D28" s="8"/>
    </row>
    <row r="29" spans="1:8" x14ac:dyDescent="0.25">
      <c r="A29" s="24"/>
      <c r="B29" s="25" t="s">
        <v>45</v>
      </c>
      <c r="C29" s="40">
        <v>11.2</v>
      </c>
      <c r="D29" s="8"/>
    </row>
    <row r="30" spans="1:8" x14ac:dyDescent="0.25">
      <c r="A30" s="24"/>
      <c r="B30" s="25" t="s">
        <v>46</v>
      </c>
      <c r="C30" s="40">
        <v>11.6</v>
      </c>
      <c r="D30" s="8"/>
      <c r="G30" s="155"/>
      <c r="H30" s="155"/>
    </row>
    <row r="31" spans="1:8" x14ac:dyDescent="0.25">
      <c r="A31" s="24"/>
      <c r="B31" s="25" t="s">
        <v>47</v>
      </c>
      <c r="C31" s="40">
        <v>10.1</v>
      </c>
      <c r="D31" s="8"/>
    </row>
    <row r="32" spans="1:8" x14ac:dyDescent="0.25">
      <c r="A32" s="24"/>
      <c r="B32" s="25" t="s">
        <v>48</v>
      </c>
      <c r="C32" s="40">
        <v>10.6</v>
      </c>
      <c r="D32" s="8"/>
    </row>
    <row r="33" spans="1:4" x14ac:dyDescent="0.25">
      <c r="A33" s="24"/>
      <c r="B33" s="25" t="s">
        <v>49</v>
      </c>
      <c r="C33" s="41">
        <v>11.4</v>
      </c>
      <c r="D33" s="41"/>
    </row>
    <row r="34" spans="1:4" x14ac:dyDescent="0.25">
      <c r="A34" s="24"/>
      <c r="B34" s="25" t="s">
        <v>50</v>
      </c>
      <c r="C34" s="41">
        <v>11.1</v>
      </c>
      <c r="D34" s="41"/>
    </row>
    <row r="35" spans="1:4" x14ac:dyDescent="0.25">
      <c r="A35" s="24"/>
      <c r="B35" s="25" t="s">
        <v>51</v>
      </c>
      <c r="C35" s="41">
        <v>11.7</v>
      </c>
      <c r="D35" s="41"/>
    </row>
    <row r="36" spans="1:4" x14ac:dyDescent="0.25">
      <c r="A36" s="24"/>
      <c r="B36" s="25" t="s">
        <v>52</v>
      </c>
      <c r="C36" s="42">
        <v>12.7</v>
      </c>
      <c r="D36" s="41"/>
    </row>
    <row r="37" spans="1:4" x14ac:dyDescent="0.25">
      <c r="A37" s="24">
        <v>2017</v>
      </c>
      <c r="B37" s="25" t="s">
        <v>41</v>
      </c>
      <c r="C37" s="41">
        <v>12.6</v>
      </c>
      <c r="D37" s="41"/>
    </row>
    <row r="38" spans="1:4" x14ac:dyDescent="0.25">
      <c r="A38" s="24"/>
      <c r="B38" s="25" t="s">
        <v>42</v>
      </c>
      <c r="C38" s="41">
        <v>12.4</v>
      </c>
      <c r="D38" s="41"/>
    </row>
    <row r="39" spans="1:4" x14ac:dyDescent="0.25">
      <c r="A39" s="24"/>
      <c r="B39" s="25" t="s">
        <v>43</v>
      </c>
      <c r="C39" s="41">
        <v>12.2</v>
      </c>
      <c r="D39" s="41"/>
    </row>
    <row r="40" spans="1:4" x14ac:dyDescent="0.25">
      <c r="A40" s="24"/>
      <c r="B40" s="25" t="s">
        <v>44</v>
      </c>
      <c r="C40" s="41">
        <v>11.1</v>
      </c>
      <c r="D40" s="42"/>
    </row>
    <row r="41" spans="1:4" x14ac:dyDescent="0.25">
      <c r="A41" s="24"/>
      <c r="B41" s="25" t="s">
        <v>45</v>
      </c>
      <c r="C41" s="41">
        <v>10.9</v>
      </c>
      <c r="D41" s="42"/>
    </row>
    <row r="42" spans="1:4" x14ac:dyDescent="0.25">
      <c r="A42" s="24"/>
      <c r="B42" s="25" t="s">
        <v>46</v>
      </c>
      <c r="C42" s="41">
        <v>10.7</v>
      </c>
      <c r="D42" s="42"/>
    </row>
    <row r="43" spans="1:4" x14ac:dyDescent="0.25">
      <c r="A43" s="24"/>
      <c r="B43" s="25" t="s">
        <v>47</v>
      </c>
      <c r="C43" s="41">
        <v>10.4</v>
      </c>
      <c r="D43" s="42"/>
    </row>
    <row r="44" spans="1:4" x14ac:dyDescent="0.25">
      <c r="A44" s="24"/>
      <c r="B44" s="25" t="s">
        <v>48</v>
      </c>
      <c r="C44" s="41">
        <v>10.3</v>
      </c>
      <c r="D44" s="42"/>
    </row>
    <row r="45" spans="1:4" x14ac:dyDescent="0.25">
      <c r="A45" s="24"/>
      <c r="B45" s="25" t="s">
        <v>49</v>
      </c>
      <c r="C45" s="41">
        <v>10.3</v>
      </c>
      <c r="D45" s="42"/>
    </row>
    <row r="46" spans="1:4" x14ac:dyDescent="0.25">
      <c r="A46" s="24"/>
      <c r="B46" s="25" t="s">
        <v>50</v>
      </c>
      <c r="C46" s="41">
        <v>10</v>
      </c>
      <c r="D46" s="42"/>
    </row>
    <row r="47" spans="1:4" x14ac:dyDescent="0.25">
      <c r="A47" s="24"/>
      <c r="B47" s="25" t="s">
        <v>51</v>
      </c>
      <c r="C47" s="41">
        <v>10.3</v>
      </c>
      <c r="D47" s="42"/>
    </row>
    <row r="48" spans="1:4" x14ac:dyDescent="0.25">
      <c r="A48" s="24"/>
      <c r="B48" s="25" t="s">
        <v>52</v>
      </c>
      <c r="C48" s="41">
        <v>9.4</v>
      </c>
      <c r="D48" s="42"/>
    </row>
    <row r="49" spans="1:5" x14ac:dyDescent="0.25">
      <c r="A49" s="24">
        <v>2018</v>
      </c>
      <c r="B49" s="25" t="s">
        <v>41</v>
      </c>
      <c r="C49" s="84">
        <v>9.8000000000000007</v>
      </c>
      <c r="D49" s="42"/>
    </row>
    <row r="50" spans="1:5" x14ac:dyDescent="0.25">
      <c r="A50" s="24"/>
      <c r="B50" s="25" t="s">
        <v>42</v>
      </c>
      <c r="C50" s="41">
        <v>9.1999999999999993</v>
      </c>
      <c r="D50" s="42"/>
    </row>
    <row r="51" spans="1:5" x14ac:dyDescent="0.25">
      <c r="A51" s="24"/>
      <c r="B51" s="25" t="s">
        <v>43</v>
      </c>
      <c r="C51" s="41">
        <v>9.9</v>
      </c>
      <c r="D51" s="42" t="s">
        <v>184</v>
      </c>
    </row>
    <row r="52" spans="1:5" x14ac:dyDescent="0.25">
      <c r="A52" s="24"/>
      <c r="B52" s="25" t="s">
        <v>44</v>
      </c>
      <c r="C52" s="41">
        <v>9.6</v>
      </c>
      <c r="D52" s="42" t="s">
        <v>184</v>
      </c>
    </row>
    <row r="53" spans="1:5" x14ac:dyDescent="0.25">
      <c r="A53" s="24"/>
      <c r="B53" s="167" t="s">
        <v>45</v>
      </c>
      <c r="C53" s="168">
        <v>8.9</v>
      </c>
      <c r="D53" s="169" t="s">
        <v>185</v>
      </c>
      <c r="E53" s="99" t="s">
        <v>202</v>
      </c>
    </row>
    <row r="54" spans="1:5" x14ac:dyDescent="0.25">
      <c r="A54" s="24"/>
      <c r="B54" s="25"/>
      <c r="C54" s="41"/>
      <c r="D54" s="42"/>
    </row>
    <row r="55" spans="1:5" x14ac:dyDescent="0.25">
      <c r="A55" s="24"/>
      <c r="B55" s="25"/>
      <c r="C55" s="41"/>
      <c r="D55" s="42"/>
    </row>
    <row r="56" spans="1:5" x14ac:dyDescent="0.25">
      <c r="A56" s="24"/>
      <c r="B56" s="25"/>
      <c r="C56" s="41"/>
      <c r="D56" s="42"/>
    </row>
    <row r="57" spans="1:5" x14ac:dyDescent="0.25">
      <c r="A57" s="24"/>
      <c r="B57" s="25"/>
      <c r="C57" s="41"/>
      <c r="D57" s="42"/>
    </row>
    <row r="58" spans="1:5" x14ac:dyDescent="0.25">
      <c r="A58" s="24"/>
      <c r="B58" s="25"/>
      <c r="C58" s="41"/>
      <c r="D58" s="42"/>
    </row>
    <row r="59" spans="1:5" x14ac:dyDescent="0.25">
      <c r="A59" s="24"/>
      <c r="B59" s="25"/>
      <c r="C59" s="41"/>
      <c r="D59" s="42"/>
    </row>
    <row r="60" spans="1:5" x14ac:dyDescent="0.25">
      <c r="A60" s="24"/>
      <c r="B60" s="25" t="s">
        <v>45</v>
      </c>
      <c r="C60" s="41">
        <v>10.199999999999999</v>
      </c>
      <c r="D60" s="4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4" sqref="B4"/>
    </sheetView>
  </sheetViews>
  <sheetFormatPr defaultRowHeight="15" x14ac:dyDescent="0.25"/>
  <sheetData>
    <row r="1" spans="1:7" x14ac:dyDescent="0.25">
      <c r="A1" s="8"/>
      <c r="B1" s="9" t="s">
        <v>15</v>
      </c>
      <c r="C1" s="8"/>
      <c r="D1" s="8"/>
      <c r="E1" s="8"/>
      <c r="F1" s="8"/>
    </row>
    <row r="2" spans="1:7" x14ac:dyDescent="0.25">
      <c r="A2" s="8"/>
      <c r="B2" s="9" t="s">
        <v>204</v>
      </c>
      <c r="C2" s="8"/>
      <c r="D2" s="8"/>
      <c r="E2" s="8"/>
      <c r="F2" s="8"/>
    </row>
    <row r="3" spans="1:7" x14ac:dyDescent="0.25">
      <c r="A3" s="8"/>
      <c r="B3" s="10" t="s">
        <v>206</v>
      </c>
      <c r="C3" s="8"/>
      <c r="D3" s="8"/>
      <c r="E3" s="8"/>
      <c r="F3" s="8"/>
    </row>
    <row r="4" spans="1:7" x14ac:dyDescent="0.25">
      <c r="A4" s="11" t="s">
        <v>0</v>
      </c>
      <c r="B4" s="12" t="s">
        <v>55</v>
      </c>
      <c r="C4" s="8"/>
      <c r="D4" s="8"/>
      <c r="E4" s="8"/>
      <c r="F4" s="8"/>
    </row>
    <row r="5" spans="1:7" x14ac:dyDescent="0.25">
      <c r="A5" s="11" t="s">
        <v>1</v>
      </c>
      <c r="B5" s="13" t="s">
        <v>186</v>
      </c>
      <c r="C5" s="8"/>
      <c r="D5" s="8"/>
      <c r="E5" s="8"/>
      <c r="F5" s="8"/>
    </row>
    <row r="6" spans="1:7" x14ac:dyDescent="0.25">
      <c r="A6" s="11" t="s">
        <v>16</v>
      </c>
      <c r="B6" s="14"/>
      <c r="C6" s="8"/>
      <c r="D6" s="8"/>
      <c r="E6" s="8"/>
      <c r="F6" s="8"/>
    </row>
    <row r="7" spans="1:7" x14ac:dyDescent="0.25">
      <c r="A7" s="11" t="s">
        <v>2</v>
      </c>
      <c r="B7" s="13"/>
      <c r="C7" s="15"/>
      <c r="D7" s="15"/>
      <c r="E7" s="15"/>
      <c r="F7" s="15"/>
    </row>
    <row r="8" spans="1:7" x14ac:dyDescent="0.25">
      <c r="A8" s="11" t="s">
        <v>3</v>
      </c>
      <c r="B8" s="16" t="s">
        <v>17</v>
      </c>
      <c r="C8" s="8"/>
      <c r="D8" s="8"/>
      <c r="E8" s="8"/>
      <c r="F8" s="8"/>
    </row>
    <row r="9" spans="1:7" x14ac:dyDescent="0.25">
      <c r="A9" s="11" t="s">
        <v>4</v>
      </c>
      <c r="B9" s="17" t="s">
        <v>56</v>
      </c>
      <c r="C9" s="8"/>
      <c r="D9" s="8"/>
      <c r="E9" s="8"/>
      <c r="F9" s="8"/>
    </row>
    <row r="10" spans="1:7" x14ac:dyDescent="0.25">
      <c r="A10" s="11" t="s">
        <v>5</v>
      </c>
      <c r="B10" s="17"/>
      <c r="C10" s="8"/>
      <c r="D10" s="8"/>
      <c r="E10" s="8"/>
      <c r="F10" s="8"/>
    </row>
    <row r="11" spans="1:7" x14ac:dyDescent="0.25">
      <c r="A11" s="18"/>
      <c r="B11" s="19"/>
      <c r="C11" s="20"/>
      <c r="D11" s="20"/>
      <c r="E11" s="20"/>
      <c r="F11" s="20"/>
    </row>
    <row r="12" spans="1:7" x14ac:dyDescent="0.25">
      <c r="A12" s="21"/>
      <c r="B12" s="22"/>
      <c r="C12" s="23" t="s">
        <v>57</v>
      </c>
      <c r="D12" s="23" t="s">
        <v>58</v>
      </c>
      <c r="E12" s="23" t="s">
        <v>59</v>
      </c>
      <c r="F12" s="23"/>
    </row>
    <row r="13" spans="1:7" x14ac:dyDescent="0.25">
      <c r="A13" s="24"/>
      <c r="B13" s="25" t="str">
        <f>CONCATENATE(CHAR(34),"2010",CHAR(34))</f>
        <v>"2010"</v>
      </c>
      <c r="C13" s="8">
        <v>11.48</v>
      </c>
      <c r="D13" s="170">
        <v>12.436</v>
      </c>
      <c r="E13" s="99">
        <v>4.8600000000000003</v>
      </c>
      <c r="F13" s="8"/>
      <c r="G13" s="99"/>
    </row>
    <row r="14" spans="1:7" x14ac:dyDescent="0.25">
      <c r="A14" s="24"/>
      <c r="B14" s="25" t="str">
        <f>CONCATENATE(CHAR(34),"2011",CHAR(34))</f>
        <v>"2011"</v>
      </c>
      <c r="C14" s="8">
        <v>13.02</v>
      </c>
      <c r="D14" s="170">
        <v>13.069000000000001</v>
      </c>
      <c r="E14" s="99">
        <v>4.28</v>
      </c>
      <c r="F14" s="8"/>
      <c r="G14" s="99"/>
    </row>
    <row r="15" spans="1:7" x14ac:dyDescent="0.25">
      <c r="A15" s="24"/>
      <c r="B15" s="25" t="str">
        <f>CONCATENATE(CHAR(34),"2012",CHAR(34))</f>
        <v>"2012"</v>
      </c>
      <c r="C15" s="8">
        <v>13.81</v>
      </c>
      <c r="D15" s="170">
        <v>12.022</v>
      </c>
      <c r="E15" s="99">
        <v>4.6500000000000004</v>
      </c>
      <c r="F15" s="8"/>
      <c r="G15" s="99"/>
    </row>
    <row r="16" spans="1:7" x14ac:dyDescent="0.25">
      <c r="A16" s="24"/>
      <c r="B16" s="25" t="str">
        <f>CONCATENATE(CHAR(34),"2013",CHAR(34))</f>
        <v>"2013"</v>
      </c>
      <c r="C16" s="43">
        <v>13.65</v>
      </c>
      <c r="D16" s="44">
        <v>12.353999999999999</v>
      </c>
      <c r="E16" s="43">
        <v>6.15</v>
      </c>
      <c r="F16" s="41"/>
      <c r="G16" s="99"/>
    </row>
    <row r="17" spans="1:7" x14ac:dyDescent="0.25">
      <c r="A17" s="24"/>
      <c r="B17" s="25" t="str">
        <f>CONCATENATE(CHAR(34),"2014",CHAR(34))</f>
        <v>"2014"</v>
      </c>
      <c r="C17" s="43">
        <v>13.715</v>
      </c>
      <c r="D17" s="44">
        <v>11.465999999999999</v>
      </c>
      <c r="E17" s="43">
        <v>5.5590000000000002</v>
      </c>
      <c r="F17" s="41"/>
      <c r="G17" s="99"/>
    </row>
    <row r="18" spans="1:7" x14ac:dyDescent="0.25">
      <c r="A18" s="24"/>
      <c r="B18" s="25" t="str">
        <f>CONCATENATE(CHAR(34),"2015",CHAR(34))</f>
        <v>"2015"</v>
      </c>
      <c r="C18" s="43">
        <v>14.771000000000001</v>
      </c>
      <c r="D18" s="44">
        <v>8.5519999999999996</v>
      </c>
      <c r="E18" s="43">
        <v>3.91</v>
      </c>
      <c r="F18" s="41"/>
      <c r="G18" s="99"/>
    </row>
    <row r="19" spans="1:7" x14ac:dyDescent="0.25">
      <c r="A19" s="24"/>
      <c r="B19" s="25" t="str">
        <f>CONCATENATE(CHAR(34),"2016",CHAR(34))</f>
        <v>"2016"</v>
      </c>
      <c r="C19" s="43">
        <v>16.088000000000001</v>
      </c>
      <c r="D19" s="44">
        <v>7.6315</v>
      </c>
      <c r="E19" s="43">
        <v>4.7930000000000001</v>
      </c>
      <c r="F19" s="41"/>
      <c r="G19" s="99"/>
    </row>
    <row r="20" spans="1:7" x14ac:dyDescent="0.25">
      <c r="B20" s="25" t="str">
        <f>CONCATENATE(CHAR(34),"2017",CHAR(34))</f>
        <v>"2017"</v>
      </c>
      <c r="C20" s="43">
        <v>17.228000000000002</v>
      </c>
      <c r="D20" s="44">
        <v>7.4340000000000002</v>
      </c>
      <c r="E20" s="43">
        <v>5.8765000000000001</v>
      </c>
      <c r="F20" s="99"/>
      <c r="G20" s="99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4" sqref="B4"/>
    </sheetView>
  </sheetViews>
  <sheetFormatPr defaultRowHeight="15" x14ac:dyDescent="0.25"/>
  <sheetData>
    <row r="1" spans="1:3" x14ac:dyDescent="0.25">
      <c r="A1" s="8"/>
      <c r="B1" s="9" t="s">
        <v>15</v>
      </c>
      <c r="C1" s="8"/>
    </row>
    <row r="2" spans="1:3" x14ac:dyDescent="0.25">
      <c r="A2" s="8"/>
      <c r="B2" s="9" t="s">
        <v>204</v>
      </c>
      <c r="C2" s="8"/>
    </row>
    <row r="3" spans="1:3" x14ac:dyDescent="0.25">
      <c r="A3" s="8"/>
      <c r="B3" s="10" t="s">
        <v>207</v>
      </c>
      <c r="C3" s="8"/>
    </row>
    <row r="4" spans="1:3" x14ac:dyDescent="0.25">
      <c r="A4" s="11" t="s">
        <v>0</v>
      </c>
      <c r="B4" s="12" t="s">
        <v>212</v>
      </c>
      <c r="C4" s="8"/>
    </row>
    <row r="5" spans="1:3" x14ac:dyDescent="0.25">
      <c r="A5" s="11" t="s">
        <v>1</v>
      </c>
      <c r="B5" s="13"/>
      <c r="C5" s="8"/>
    </row>
    <row r="6" spans="1:3" x14ac:dyDescent="0.25">
      <c r="A6" s="11" t="s">
        <v>16</v>
      </c>
      <c r="B6" s="14"/>
      <c r="C6" s="8"/>
    </row>
    <row r="7" spans="1:3" x14ac:dyDescent="0.25">
      <c r="A7" s="11" t="s">
        <v>2</v>
      </c>
      <c r="B7" s="13"/>
      <c r="C7" s="15"/>
    </row>
    <row r="8" spans="1:3" x14ac:dyDescent="0.25">
      <c r="A8" s="11" t="s">
        <v>3</v>
      </c>
      <c r="B8" s="16" t="s">
        <v>17</v>
      </c>
      <c r="C8" s="8"/>
    </row>
    <row r="9" spans="1:3" x14ac:dyDescent="0.25">
      <c r="A9" s="11" t="s">
        <v>4</v>
      </c>
      <c r="B9" s="17" t="s">
        <v>18</v>
      </c>
      <c r="C9" s="8"/>
    </row>
    <row r="10" spans="1:3" x14ac:dyDescent="0.25">
      <c r="A10" s="11" t="s">
        <v>5</v>
      </c>
      <c r="B10" s="17"/>
      <c r="C10" s="8"/>
    </row>
    <row r="11" spans="1:3" x14ac:dyDescent="0.25">
      <c r="A11" s="67" t="s">
        <v>6</v>
      </c>
      <c r="B11" s="47" t="s">
        <v>114</v>
      </c>
      <c r="C11" s="8"/>
    </row>
    <row r="12" spans="1:3" x14ac:dyDescent="0.25">
      <c r="A12" s="18"/>
      <c r="B12" s="19"/>
      <c r="C12" s="20"/>
    </row>
    <row r="13" spans="1:3" x14ac:dyDescent="0.25">
      <c r="A13" s="21"/>
      <c r="B13" s="22"/>
      <c r="C13" s="23" t="s">
        <v>14</v>
      </c>
    </row>
    <row r="14" spans="1:3" x14ac:dyDescent="0.25">
      <c r="A14" s="24"/>
      <c r="B14" s="25" t="str">
        <f>CONCATENATE(CHAR(34),"2007",CHAR(34))</f>
        <v>"2007"</v>
      </c>
      <c r="C14" s="85">
        <v>143.35499999999999</v>
      </c>
    </row>
    <row r="15" spans="1:3" x14ac:dyDescent="0.25">
      <c r="A15" s="24"/>
      <c r="B15" s="25" t="str">
        <f>CONCATENATE(CHAR(34),"2008",CHAR(34))</f>
        <v>"2008"</v>
      </c>
      <c r="C15" s="85">
        <v>115.517</v>
      </c>
    </row>
    <row r="16" spans="1:3" x14ac:dyDescent="0.25">
      <c r="A16" s="24"/>
      <c r="B16" s="25" t="str">
        <f>CONCATENATE(CHAR(34),"2009",CHAR(34))</f>
        <v>"2009"</v>
      </c>
      <c r="C16" s="85">
        <v>211.494</v>
      </c>
    </row>
    <row r="17" spans="1:3" x14ac:dyDescent="0.25">
      <c r="A17" s="24"/>
      <c r="B17" s="25" t="str">
        <f>CONCATENATE(CHAR(34),"2010",CHAR(34))</f>
        <v>"2010"</v>
      </c>
      <c r="C17" s="85">
        <v>9.8859999999999992</v>
      </c>
    </row>
    <row r="18" spans="1:3" x14ac:dyDescent="0.25">
      <c r="A18" s="24"/>
      <c r="B18" s="25" t="str">
        <f>CONCATENATE(CHAR(34),"2011",CHAR(34))</f>
        <v>"2011"</v>
      </c>
      <c r="C18" s="85">
        <v>218.56</v>
      </c>
    </row>
    <row r="19" spans="1:3" x14ac:dyDescent="0.25">
      <c r="A19" s="24"/>
      <c r="B19" s="25" t="str">
        <f>CONCATENATE(CHAR(34),"2012",CHAR(34))</f>
        <v>"2012"</v>
      </c>
      <c r="C19" s="85">
        <v>96.674000000000007</v>
      </c>
    </row>
    <row r="20" spans="1:3" x14ac:dyDescent="0.25">
      <c r="A20" s="24"/>
      <c r="B20" s="25" t="str">
        <f>CONCATENATE(CHAR(34),"2013",CHAR(34))</f>
        <v>"2013"</v>
      </c>
      <c r="C20" s="26">
        <v>313.79500000000002</v>
      </c>
    </row>
    <row r="21" spans="1:3" x14ac:dyDescent="0.25">
      <c r="A21" s="24"/>
      <c r="B21" s="25" t="str">
        <f>CONCATENATE(CHAR(34),"2014",CHAR(34))</f>
        <v>"2014"</v>
      </c>
      <c r="C21" s="26">
        <v>68.388999999999996</v>
      </c>
    </row>
    <row r="22" spans="1:3" x14ac:dyDescent="0.25">
      <c r="A22" s="24"/>
      <c r="B22" s="25" t="str">
        <f>CONCATENATE(CHAR(34),"2015",CHAR(34))</f>
        <v>"2015"</v>
      </c>
      <c r="C22" s="26">
        <v>166.012</v>
      </c>
    </row>
    <row r="23" spans="1:3" x14ac:dyDescent="0.25">
      <c r="A23" s="24"/>
      <c r="B23" s="25" t="str">
        <f>CONCATENATE(CHAR(34),"2016",CHAR(34))</f>
        <v>"2016"</v>
      </c>
      <c r="C23" s="26">
        <v>148.548</v>
      </c>
    </row>
    <row r="24" spans="1:3" x14ac:dyDescent="0.25">
      <c r="A24" s="24"/>
      <c r="B24" s="25" t="str">
        <f>CONCATENATE(CHAR(34),"2017",CHAR(34))</f>
        <v>"2017"</v>
      </c>
      <c r="C24" s="26">
        <v>309.03399999999999</v>
      </c>
    </row>
    <row r="25" spans="1:3" x14ac:dyDescent="0.25">
      <c r="B25" s="25" t="str">
        <f>CONCATENATE(CHAR(34),"2018",CHAR(34))</f>
        <v>"2018"</v>
      </c>
      <c r="C25" s="26">
        <v>170</v>
      </c>
    </row>
    <row r="27" spans="1:3" x14ac:dyDescent="0.25">
      <c r="B27" s="84" t="s">
        <v>111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B4" sqref="B4"/>
    </sheetView>
  </sheetViews>
  <sheetFormatPr defaultColWidth="8.85546875" defaultRowHeight="15" x14ac:dyDescent="0.25"/>
  <cols>
    <col min="1" max="1" width="16.28515625" style="45" customWidth="1"/>
    <col min="2" max="2" width="14.42578125" style="45" customWidth="1"/>
    <col min="3" max="3" width="23.140625" style="45" customWidth="1"/>
    <col min="4" max="4" width="11.140625" style="45" customWidth="1"/>
    <col min="5" max="16384" width="8.85546875" style="45"/>
  </cols>
  <sheetData>
    <row r="1" spans="1:31" x14ac:dyDescent="0.25">
      <c r="A1" s="61"/>
      <c r="B1" s="62" t="s">
        <v>62</v>
      </c>
      <c r="C1" s="63"/>
    </row>
    <row r="2" spans="1:31" x14ac:dyDescent="0.25">
      <c r="A2" s="61"/>
      <c r="B2" s="62" t="s">
        <v>112</v>
      </c>
      <c r="C2" s="63"/>
    </row>
    <row r="3" spans="1:31" x14ac:dyDescent="0.25">
      <c r="A3" s="61"/>
      <c r="B3" s="64" t="s">
        <v>113</v>
      </c>
      <c r="C3" s="63"/>
    </row>
    <row r="4" spans="1:31" x14ac:dyDescent="0.25">
      <c r="A4" s="65" t="s">
        <v>0</v>
      </c>
      <c r="B4" s="61" t="s">
        <v>213</v>
      </c>
      <c r="C4" s="63"/>
    </row>
    <row r="5" spans="1:31" x14ac:dyDescent="0.25">
      <c r="A5" s="65" t="s">
        <v>1</v>
      </c>
      <c r="B5" s="61"/>
      <c r="C5" s="63"/>
    </row>
    <row r="6" spans="1:31" x14ac:dyDescent="0.25">
      <c r="A6" s="65" t="s">
        <v>2</v>
      </c>
      <c r="C6" s="63"/>
    </row>
    <row r="7" spans="1:31" x14ac:dyDescent="0.25">
      <c r="A7" s="65" t="s">
        <v>3</v>
      </c>
      <c r="B7" s="66" t="s">
        <v>106</v>
      </c>
      <c r="C7" s="63"/>
    </row>
    <row r="8" spans="1:31" x14ac:dyDescent="0.25">
      <c r="A8" s="65" t="s">
        <v>4</v>
      </c>
      <c r="B8" s="61"/>
      <c r="C8" s="63"/>
    </row>
    <row r="9" spans="1:31" ht="12.6" customHeight="1" x14ac:dyDescent="0.25">
      <c r="A9" s="65" t="s">
        <v>5</v>
      </c>
      <c r="B9" s="61"/>
      <c r="C9" s="63"/>
    </row>
    <row r="10" spans="1:31" ht="12" customHeight="1" x14ac:dyDescent="0.25">
      <c r="A10" s="67" t="s">
        <v>6</v>
      </c>
      <c r="B10" s="47"/>
      <c r="C10" s="63"/>
    </row>
    <row r="11" spans="1:31" ht="14.45" customHeight="1" x14ac:dyDescent="0.25">
      <c r="A11" s="69"/>
      <c r="B11" s="47"/>
      <c r="C11" s="70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x14ac:dyDescent="0.25">
      <c r="B12" s="71"/>
    </row>
    <row r="15" spans="1:31" x14ac:dyDescent="0.25">
      <c r="A15" s="97"/>
      <c r="B15" s="88" t="s">
        <v>127</v>
      </c>
      <c r="C15" s="98" t="s">
        <v>129</v>
      </c>
      <c r="D15" s="98" t="s">
        <v>115</v>
      </c>
    </row>
    <row r="16" spans="1:31" x14ac:dyDescent="0.25">
      <c r="A16" s="97"/>
      <c r="B16" s="86">
        <v>10000</v>
      </c>
      <c r="C16" s="91">
        <v>32.200000000000003</v>
      </c>
      <c r="D16" s="87">
        <f>C16/C21*100</f>
        <v>52.614379084967311</v>
      </c>
    </row>
    <row r="17" spans="1:4" x14ac:dyDescent="0.25">
      <c r="A17" s="97"/>
      <c r="B17" s="88" t="s">
        <v>116</v>
      </c>
      <c r="C17" s="91">
        <v>21.5</v>
      </c>
      <c r="D17" s="87">
        <f>C17/C21*100</f>
        <v>35.130718954248358</v>
      </c>
    </row>
    <row r="18" spans="1:4" x14ac:dyDescent="0.25">
      <c r="A18" s="97"/>
      <c r="B18" s="88" t="s">
        <v>117</v>
      </c>
      <c r="C18" s="91">
        <v>0.2</v>
      </c>
      <c r="D18" s="87">
        <f>C18/C21*100</f>
        <v>0.32679738562091498</v>
      </c>
    </row>
    <row r="19" spans="1:4" x14ac:dyDescent="0.25">
      <c r="A19" s="97"/>
      <c r="B19" s="88" t="s">
        <v>118</v>
      </c>
      <c r="C19" s="91">
        <v>5.7</v>
      </c>
      <c r="D19" s="87">
        <f>C19/C21*100</f>
        <v>9.3137254901960773</v>
      </c>
    </row>
    <row r="20" spans="1:4" x14ac:dyDescent="0.25">
      <c r="A20" s="97"/>
      <c r="B20" s="88" t="s">
        <v>119</v>
      </c>
      <c r="C20" s="91">
        <v>1.6</v>
      </c>
      <c r="D20" s="87">
        <f>C20/C21*100</f>
        <v>2.6143790849673199</v>
      </c>
    </row>
    <row r="21" spans="1:4" x14ac:dyDescent="0.25">
      <c r="A21" s="97"/>
      <c r="B21" s="88" t="s">
        <v>120</v>
      </c>
      <c r="C21" s="92">
        <f>SUM(C16:C20)</f>
        <v>61.20000000000001</v>
      </c>
      <c r="D21" s="89">
        <f>SUM(D16:D20)</f>
        <v>99.999999999999986</v>
      </c>
    </row>
    <row r="22" spans="1:4" x14ac:dyDescent="0.25">
      <c r="A22" s="97"/>
      <c r="B22" s="99"/>
      <c r="C22" s="91"/>
      <c r="D22" s="99"/>
    </row>
    <row r="23" spans="1:4" x14ac:dyDescent="0.25">
      <c r="A23" s="97"/>
      <c r="B23" s="88" t="s">
        <v>128</v>
      </c>
      <c r="C23" s="100" t="s">
        <v>129</v>
      </c>
      <c r="D23" s="98" t="s">
        <v>121</v>
      </c>
    </row>
    <row r="24" spans="1:4" x14ac:dyDescent="0.25">
      <c r="A24" s="97"/>
      <c r="B24" s="88" t="s">
        <v>122</v>
      </c>
      <c r="C24" s="93">
        <v>2.4</v>
      </c>
      <c r="D24" s="87">
        <f>C24/C29*100</f>
        <v>62.434963579604577</v>
      </c>
    </row>
    <row r="25" spans="1:4" x14ac:dyDescent="0.25">
      <c r="A25" s="97"/>
      <c r="B25" s="88" t="s">
        <v>123</v>
      </c>
      <c r="C25" s="93">
        <v>0.6</v>
      </c>
      <c r="D25" s="87">
        <f>C25/C29*100</f>
        <v>15.608740894901144</v>
      </c>
    </row>
    <row r="26" spans="1:4" x14ac:dyDescent="0.25">
      <c r="A26" s="97"/>
      <c r="B26" s="88" t="s">
        <v>124</v>
      </c>
      <c r="C26" s="93">
        <v>0.6</v>
      </c>
      <c r="D26" s="87">
        <f>C26/C29*100</f>
        <v>15.608740894901144</v>
      </c>
    </row>
    <row r="27" spans="1:4" x14ac:dyDescent="0.25">
      <c r="A27" s="97"/>
      <c r="B27" s="88" t="s">
        <v>125</v>
      </c>
      <c r="C27" s="93">
        <v>0.126</v>
      </c>
      <c r="D27" s="87">
        <f>C27/C29*100</f>
        <v>3.2778355879292405</v>
      </c>
    </row>
    <row r="28" spans="1:4" x14ac:dyDescent="0.25">
      <c r="A28" s="97"/>
      <c r="B28" s="88" t="s">
        <v>126</v>
      </c>
      <c r="C28" s="93">
        <v>0.11799999999999999</v>
      </c>
      <c r="D28" s="87">
        <f>C28/C29*100</f>
        <v>3.0697190426638916</v>
      </c>
    </row>
    <row r="29" spans="1:4" x14ac:dyDescent="0.25">
      <c r="A29" s="97"/>
      <c r="B29" s="88" t="s">
        <v>120</v>
      </c>
      <c r="C29" s="94">
        <f>SUM(C24:C28)</f>
        <v>3.8439999999999999</v>
      </c>
      <c r="D29" s="89">
        <f>SUM(D22:D28)</f>
        <v>100</v>
      </c>
    </row>
    <row r="30" spans="1:4" x14ac:dyDescent="0.25">
      <c r="A30" s="97"/>
      <c r="B30" s="90"/>
      <c r="C30" s="95"/>
      <c r="D30" s="90"/>
    </row>
    <row r="31" spans="1:4" x14ac:dyDescent="0.25">
      <c r="A31" s="97"/>
      <c r="B31" s="88"/>
      <c r="C31" s="96"/>
      <c r="D31" s="90"/>
    </row>
    <row r="32" spans="1:4" x14ac:dyDescent="0.25">
      <c r="A32" s="97"/>
      <c r="B32" s="97"/>
      <c r="C32" s="97"/>
      <c r="D32" s="9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A2" workbookViewId="0">
      <selection activeCell="B4" sqref="B4"/>
    </sheetView>
  </sheetViews>
  <sheetFormatPr defaultRowHeight="15" x14ac:dyDescent="0.25"/>
  <sheetData>
    <row r="1" spans="1:29" x14ac:dyDescent="0.25">
      <c r="A1" s="61"/>
      <c r="B1" s="62" t="s">
        <v>62</v>
      </c>
    </row>
    <row r="2" spans="1:29" x14ac:dyDescent="0.25">
      <c r="A2" s="61"/>
      <c r="B2" s="62" t="s">
        <v>100</v>
      </c>
    </row>
    <row r="3" spans="1:29" x14ac:dyDescent="0.25">
      <c r="A3" s="61"/>
      <c r="B3" s="64" t="s">
        <v>105</v>
      </c>
    </row>
    <row r="4" spans="1:29" x14ac:dyDescent="0.25">
      <c r="A4" s="65" t="s">
        <v>0</v>
      </c>
      <c r="B4" s="61" t="s">
        <v>199</v>
      </c>
    </row>
    <row r="5" spans="1:29" x14ac:dyDescent="0.25">
      <c r="A5" s="65" t="s">
        <v>1</v>
      </c>
      <c r="B5" s="61"/>
    </row>
    <row r="6" spans="1:29" x14ac:dyDescent="0.25">
      <c r="A6" s="65" t="s">
        <v>2</v>
      </c>
    </row>
    <row r="7" spans="1:29" x14ac:dyDescent="0.25">
      <c r="A7" s="65" t="s">
        <v>3</v>
      </c>
      <c r="B7" s="66" t="s">
        <v>106</v>
      </c>
    </row>
    <row r="8" spans="1:29" x14ac:dyDescent="0.25">
      <c r="A8" s="65" t="s">
        <v>4</v>
      </c>
      <c r="B8" s="61"/>
    </row>
    <row r="9" spans="1:29" x14ac:dyDescent="0.25">
      <c r="A9" s="65" t="s">
        <v>5</v>
      </c>
      <c r="B9" s="61"/>
    </row>
    <row r="10" spans="1:29" x14ac:dyDescent="0.25">
      <c r="A10" s="67" t="s">
        <v>6</v>
      </c>
      <c r="B10" s="82"/>
    </row>
    <row r="11" spans="1:29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Normal="100" workbookViewId="0">
      <selection activeCell="B4" sqref="B4"/>
    </sheetView>
  </sheetViews>
  <sheetFormatPr defaultColWidth="9.140625" defaultRowHeight="15" x14ac:dyDescent="0.25"/>
  <cols>
    <col min="1" max="1" width="9.140625" style="73"/>
    <col min="2" max="2" width="4.42578125" style="73" customWidth="1"/>
    <col min="3" max="16384" width="9.140625" style="73"/>
  </cols>
  <sheetData>
    <row r="1" spans="1:31" x14ac:dyDescent="0.25">
      <c r="A1" s="61"/>
      <c r="B1" s="62" t="s">
        <v>62</v>
      </c>
      <c r="C1" s="63"/>
    </row>
    <row r="2" spans="1:31" x14ac:dyDescent="0.25">
      <c r="A2" s="61"/>
      <c r="B2" s="62" t="s">
        <v>100</v>
      </c>
      <c r="C2" s="63"/>
    </row>
    <row r="3" spans="1:31" x14ac:dyDescent="0.25">
      <c r="A3" s="61"/>
      <c r="B3" s="64" t="s">
        <v>103</v>
      </c>
      <c r="C3" s="63"/>
    </row>
    <row r="4" spans="1:31" x14ac:dyDescent="0.25">
      <c r="A4" s="65" t="s">
        <v>0</v>
      </c>
      <c r="B4" s="61" t="s">
        <v>102</v>
      </c>
      <c r="C4" s="63"/>
    </row>
    <row r="5" spans="1:31" x14ac:dyDescent="0.25">
      <c r="A5" s="65" t="s">
        <v>1</v>
      </c>
      <c r="B5" s="61"/>
      <c r="C5" s="63"/>
    </row>
    <row r="6" spans="1:31" x14ac:dyDescent="0.25">
      <c r="A6" s="65" t="s">
        <v>2</v>
      </c>
      <c r="C6" s="63"/>
    </row>
    <row r="7" spans="1:31" x14ac:dyDescent="0.25">
      <c r="A7" s="65" t="s">
        <v>3</v>
      </c>
      <c r="B7" s="66" t="s">
        <v>200</v>
      </c>
      <c r="C7" s="63"/>
    </row>
    <row r="8" spans="1:31" x14ac:dyDescent="0.25">
      <c r="A8" s="65" t="s">
        <v>4</v>
      </c>
      <c r="B8" s="61"/>
      <c r="C8" s="63"/>
    </row>
    <row r="9" spans="1:31" x14ac:dyDescent="0.25">
      <c r="A9" s="65" t="s">
        <v>5</v>
      </c>
      <c r="B9" s="61"/>
      <c r="C9" s="63"/>
    </row>
    <row r="10" spans="1:31" x14ac:dyDescent="0.25">
      <c r="A10" s="67" t="s">
        <v>6</v>
      </c>
      <c r="B10" s="61"/>
      <c r="C10" s="63"/>
    </row>
    <row r="11" spans="1:31" x14ac:dyDescent="0.25">
      <c r="A11" s="76"/>
      <c r="B11" s="77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9"/>
    </row>
    <row r="13" spans="1:31" x14ac:dyDescent="0.25">
      <c r="C13" s="72"/>
    </row>
    <row r="30" spans="3:3" x14ac:dyDescent="0.25">
      <c r="C30" s="7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selection activeCell="N18" sqref="N18"/>
    </sheetView>
  </sheetViews>
  <sheetFormatPr defaultColWidth="8.85546875" defaultRowHeight="15" x14ac:dyDescent="0.25"/>
  <cols>
    <col min="1" max="3" width="8.85546875" style="103"/>
    <col min="4" max="4" width="10.7109375" style="103" customWidth="1"/>
    <col min="5" max="5" width="10.140625" style="103" customWidth="1"/>
    <col min="6" max="16384" width="8.85546875" style="103"/>
  </cols>
  <sheetData>
    <row r="1" spans="1:30" x14ac:dyDescent="0.25">
      <c r="A1" s="101"/>
      <c r="B1" s="102" t="s">
        <v>62</v>
      </c>
    </row>
    <row r="2" spans="1:30" x14ac:dyDescent="0.25">
      <c r="A2" s="101"/>
      <c r="B2" s="102" t="s">
        <v>130</v>
      </c>
    </row>
    <row r="3" spans="1:30" x14ac:dyDescent="0.25">
      <c r="A3" s="101"/>
      <c r="B3" s="104" t="s">
        <v>179</v>
      </c>
    </row>
    <row r="4" spans="1:30" x14ac:dyDescent="0.25">
      <c r="A4" s="105" t="s">
        <v>0</v>
      </c>
      <c r="B4" s="101" t="s">
        <v>218</v>
      </c>
    </row>
    <row r="5" spans="1:30" x14ac:dyDescent="0.25">
      <c r="A5" s="105" t="s">
        <v>1</v>
      </c>
      <c r="B5" s="101"/>
    </row>
    <row r="6" spans="1:30" x14ac:dyDescent="0.25">
      <c r="A6" s="105" t="s">
        <v>2</v>
      </c>
    </row>
    <row r="7" spans="1:30" x14ac:dyDescent="0.25">
      <c r="A7" s="105" t="s">
        <v>3</v>
      </c>
      <c r="B7" s="106" t="s">
        <v>131</v>
      </c>
    </row>
    <row r="8" spans="1:30" x14ac:dyDescent="0.25">
      <c r="A8" s="105" t="s">
        <v>4</v>
      </c>
      <c r="B8" s="101" t="s">
        <v>132</v>
      </c>
    </row>
    <row r="9" spans="1:30" x14ac:dyDescent="0.25">
      <c r="A9" s="105" t="s">
        <v>5</v>
      </c>
    </row>
    <row r="10" spans="1:30" x14ac:dyDescent="0.25">
      <c r="A10" s="107" t="s">
        <v>6</v>
      </c>
      <c r="B10" s="108" t="s">
        <v>133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30" x14ac:dyDescent="0.25">
      <c r="A11" s="110"/>
      <c r="B11" s="111"/>
      <c r="C11" s="111"/>
      <c r="D11" s="111"/>
    </row>
    <row r="12" spans="1:30" ht="24" x14ac:dyDescent="0.25">
      <c r="B12" s="157" t="s">
        <v>134</v>
      </c>
      <c r="C12" s="157" t="s">
        <v>135</v>
      </c>
      <c r="D12" s="157" t="s">
        <v>136</v>
      </c>
      <c r="E12" s="157" t="s">
        <v>137</v>
      </c>
    </row>
    <row r="13" spans="1:30" x14ac:dyDescent="0.25">
      <c r="B13" s="158">
        <v>0.3756944444444445</v>
      </c>
      <c r="C13" s="159">
        <v>45</v>
      </c>
      <c r="D13" s="159"/>
      <c r="E13" s="159">
        <v>-45</v>
      </c>
    </row>
    <row r="14" spans="1:30" x14ac:dyDescent="0.25">
      <c r="B14" s="158">
        <v>0.4152777777777778</v>
      </c>
      <c r="C14" s="159"/>
      <c r="D14" s="159">
        <v>20</v>
      </c>
      <c r="E14" s="159">
        <v>-25</v>
      </c>
    </row>
    <row r="15" spans="1:30" x14ac:dyDescent="0.25">
      <c r="B15" s="158">
        <v>0.41666666666666669</v>
      </c>
      <c r="C15" s="159">
        <v>10</v>
      </c>
      <c r="D15" s="159"/>
      <c r="E15" s="159">
        <v>-35</v>
      </c>
    </row>
    <row r="16" spans="1:30" x14ac:dyDescent="0.25">
      <c r="B16" s="158">
        <v>0.44791666666666669</v>
      </c>
      <c r="C16" s="159">
        <v>20</v>
      </c>
      <c r="D16" s="159"/>
      <c r="E16" s="159">
        <v>-55</v>
      </c>
    </row>
    <row r="17" spans="2:5" x14ac:dyDescent="0.25">
      <c r="B17" s="160">
        <v>0.48958333333333331</v>
      </c>
      <c r="C17" s="161"/>
      <c r="D17" s="161">
        <v>40</v>
      </c>
      <c r="E17" s="161">
        <v>-15</v>
      </c>
    </row>
    <row r="18" spans="2:5" x14ac:dyDescent="0.25">
      <c r="B18" s="160">
        <v>0.4993055555555555</v>
      </c>
      <c r="C18" s="161"/>
      <c r="D18" s="161">
        <v>30</v>
      </c>
      <c r="E18" s="161">
        <v>15</v>
      </c>
    </row>
    <row r="19" spans="2:5" x14ac:dyDescent="0.25">
      <c r="B19" s="160">
        <v>0.54166666666666663</v>
      </c>
      <c r="C19" s="161">
        <v>30</v>
      </c>
      <c r="D19" s="161"/>
      <c r="E19" s="161">
        <v>-15</v>
      </c>
    </row>
    <row r="20" spans="2:5" x14ac:dyDescent="0.25">
      <c r="B20" s="160">
        <v>0.57291666666666663</v>
      </c>
      <c r="C20" s="161"/>
      <c r="D20" s="161">
        <v>35</v>
      </c>
      <c r="E20" s="161">
        <v>20</v>
      </c>
    </row>
    <row r="21" spans="2:5" x14ac:dyDescent="0.25">
      <c r="B21" s="160">
        <v>0.625</v>
      </c>
      <c r="C21" s="161">
        <v>25</v>
      </c>
      <c r="D21" s="161"/>
      <c r="E21" s="161">
        <v>-5</v>
      </c>
    </row>
    <row r="22" spans="2:5" x14ac:dyDescent="0.25">
      <c r="B22" s="160">
        <v>0.64722222222222225</v>
      </c>
      <c r="C22" s="161">
        <v>10</v>
      </c>
      <c r="D22" s="161"/>
      <c r="E22" s="161">
        <v>-15</v>
      </c>
    </row>
    <row r="23" spans="2:5" x14ac:dyDescent="0.25">
      <c r="B23" s="162">
        <v>0.65902777777777777</v>
      </c>
      <c r="C23" s="163"/>
      <c r="D23" s="163">
        <v>15</v>
      </c>
      <c r="E23" s="16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B4" sqref="B4"/>
    </sheetView>
  </sheetViews>
  <sheetFormatPr defaultColWidth="8.85546875" defaultRowHeight="15" x14ac:dyDescent="0.25"/>
  <cols>
    <col min="1" max="1" width="8.85546875" style="103"/>
    <col min="2" max="2" width="17.85546875" style="103" customWidth="1"/>
    <col min="3" max="16384" width="8.85546875" style="103"/>
  </cols>
  <sheetData>
    <row r="1" spans="1:27" x14ac:dyDescent="0.25">
      <c r="A1" s="101"/>
      <c r="B1" s="102" t="s">
        <v>62</v>
      </c>
    </row>
    <row r="2" spans="1:27" x14ac:dyDescent="0.25">
      <c r="A2" s="101"/>
      <c r="B2" s="102" t="s">
        <v>130</v>
      </c>
    </row>
    <row r="3" spans="1:27" x14ac:dyDescent="0.25">
      <c r="A3" s="101"/>
      <c r="B3" s="104" t="s">
        <v>188</v>
      </c>
    </row>
    <row r="4" spans="1:27" x14ac:dyDescent="0.25">
      <c r="A4" s="105" t="s">
        <v>0</v>
      </c>
      <c r="B4" s="101" t="s">
        <v>138</v>
      </c>
    </row>
    <row r="5" spans="1:27" x14ac:dyDescent="0.25">
      <c r="A5" s="105" t="s">
        <v>1</v>
      </c>
      <c r="B5" s="101"/>
    </row>
    <row r="6" spans="1:27" x14ac:dyDescent="0.25">
      <c r="A6" s="105" t="s">
        <v>2</v>
      </c>
    </row>
    <row r="7" spans="1:27" x14ac:dyDescent="0.25">
      <c r="A7" s="105" t="s">
        <v>3</v>
      </c>
      <c r="B7" s="106" t="s">
        <v>139</v>
      </c>
    </row>
    <row r="8" spans="1:27" x14ac:dyDescent="0.25">
      <c r="A8" s="105" t="s">
        <v>4</v>
      </c>
      <c r="B8" s="101"/>
    </row>
    <row r="9" spans="1:27" x14ac:dyDescent="0.25">
      <c r="A9" s="105" t="s">
        <v>5</v>
      </c>
      <c r="B9" s="101"/>
    </row>
    <row r="10" spans="1:27" x14ac:dyDescent="0.25">
      <c r="A10" s="110" t="s">
        <v>6</v>
      </c>
      <c r="B10" s="101"/>
    </row>
    <row r="11" spans="1:27" x14ac:dyDescent="0.25">
      <c r="A11" s="107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3" spans="1:27" ht="15.75" thickBot="1" x14ac:dyDescent="0.3">
      <c r="C13" s="114"/>
    </row>
    <row r="14" spans="1:27" x14ac:dyDescent="0.25">
      <c r="C14" s="115"/>
      <c r="D14" s="116"/>
      <c r="E14" s="116"/>
      <c r="F14" s="116"/>
      <c r="G14" s="116"/>
      <c r="H14" s="116"/>
      <c r="I14" s="116"/>
      <c r="J14" s="116"/>
      <c r="K14" s="117"/>
    </row>
    <row r="15" spans="1:27" x14ac:dyDescent="0.25">
      <c r="C15" s="118"/>
      <c r="D15" s="119"/>
      <c r="E15" s="119"/>
      <c r="F15" s="119"/>
      <c r="G15" s="119"/>
      <c r="H15" s="119"/>
      <c r="I15" s="119"/>
      <c r="J15" s="119"/>
      <c r="K15" s="120"/>
    </row>
    <row r="16" spans="1:27" x14ac:dyDescent="0.25">
      <c r="C16" s="118"/>
      <c r="D16" s="119"/>
      <c r="E16" s="119"/>
      <c r="F16" s="119"/>
      <c r="G16" s="119"/>
      <c r="H16" s="119"/>
      <c r="I16" s="121" t="s">
        <v>140</v>
      </c>
      <c r="J16" s="119"/>
      <c r="K16" s="120"/>
    </row>
    <row r="17" spans="3:11" x14ac:dyDescent="0.25">
      <c r="C17" s="118"/>
      <c r="D17" s="119"/>
      <c r="E17" s="119"/>
      <c r="F17" s="119"/>
      <c r="G17" s="119"/>
      <c r="H17" s="119"/>
      <c r="I17" s="121" t="s">
        <v>141</v>
      </c>
      <c r="J17" s="119"/>
      <c r="K17" s="120"/>
    </row>
    <row r="18" spans="3:11" x14ac:dyDescent="0.25">
      <c r="C18" s="118"/>
      <c r="D18" s="119"/>
      <c r="E18" s="119"/>
      <c r="F18" s="119"/>
      <c r="G18" s="119"/>
      <c r="H18" s="119"/>
      <c r="I18" s="121" t="s">
        <v>142</v>
      </c>
      <c r="J18" s="119"/>
      <c r="K18" s="122"/>
    </row>
    <row r="19" spans="3:11" x14ac:dyDescent="0.25">
      <c r="C19" s="118"/>
      <c r="D19" s="119"/>
      <c r="E19" s="119"/>
      <c r="F19" s="123" t="s">
        <v>143</v>
      </c>
      <c r="G19" s="121" t="s">
        <v>141</v>
      </c>
      <c r="H19" s="124"/>
      <c r="I19" s="119"/>
      <c r="J19" s="119"/>
      <c r="K19" s="120"/>
    </row>
    <row r="20" spans="3:11" x14ac:dyDescent="0.25">
      <c r="C20" s="118"/>
      <c r="D20" s="119"/>
      <c r="E20" s="119"/>
      <c r="F20" s="119"/>
      <c r="G20" s="121" t="s">
        <v>144</v>
      </c>
      <c r="H20" s="124"/>
      <c r="I20" s="119"/>
      <c r="J20" s="119"/>
      <c r="K20" s="122" t="s">
        <v>145</v>
      </c>
    </row>
    <row r="21" spans="3:11" x14ac:dyDescent="0.25">
      <c r="C21" s="118"/>
      <c r="D21" s="121"/>
      <c r="E21" s="121"/>
      <c r="F21" s="119"/>
      <c r="G21" s="119"/>
      <c r="H21" s="119"/>
      <c r="I21" s="119"/>
      <c r="J21" s="119"/>
      <c r="K21" s="120"/>
    </row>
    <row r="22" spans="3:11" x14ac:dyDescent="0.25">
      <c r="C22" s="118"/>
      <c r="D22" s="121"/>
      <c r="E22" s="121" t="s">
        <v>146</v>
      </c>
      <c r="F22" s="119"/>
      <c r="G22" s="119"/>
      <c r="H22" s="119"/>
      <c r="I22" s="119"/>
      <c r="J22" s="119"/>
      <c r="K22" s="120"/>
    </row>
    <row r="23" spans="3:11" x14ac:dyDescent="0.25">
      <c r="C23" s="118"/>
      <c r="D23" s="121"/>
      <c r="E23" s="121"/>
      <c r="F23" s="119"/>
      <c r="G23" s="119"/>
      <c r="H23" s="119"/>
      <c r="I23" s="119" t="s">
        <v>147</v>
      </c>
      <c r="J23" s="119"/>
      <c r="K23" s="120"/>
    </row>
    <row r="24" spans="3:11" x14ac:dyDescent="0.25">
      <c r="C24" s="118"/>
      <c r="D24" s="119"/>
      <c r="E24" s="119"/>
      <c r="F24" s="119"/>
      <c r="G24" s="119"/>
      <c r="H24" s="119"/>
      <c r="I24" s="119"/>
      <c r="J24" s="119"/>
      <c r="K24" s="120"/>
    </row>
    <row r="25" spans="3:11" x14ac:dyDescent="0.25">
      <c r="C25" s="118"/>
      <c r="D25" s="119"/>
      <c r="E25" s="119"/>
      <c r="F25" s="119"/>
      <c r="G25" s="119"/>
      <c r="H25" s="121" t="s">
        <v>148</v>
      </c>
      <c r="I25" s="119"/>
      <c r="J25" s="119"/>
      <c r="K25" s="120"/>
    </row>
    <row r="26" spans="3:11" x14ac:dyDescent="0.25">
      <c r="C26" s="118"/>
      <c r="D26" s="119"/>
      <c r="E26" s="119"/>
      <c r="F26" s="119"/>
      <c r="G26" s="119"/>
      <c r="H26" s="121" t="s">
        <v>149</v>
      </c>
      <c r="I26" s="119"/>
      <c r="J26" s="119"/>
      <c r="K26" s="120"/>
    </row>
    <row r="27" spans="3:11" ht="15.75" thickBot="1" x14ac:dyDescent="0.3">
      <c r="C27" s="125"/>
      <c r="D27" s="126"/>
      <c r="E27" s="126"/>
      <c r="F27" s="126"/>
      <c r="G27" s="126"/>
      <c r="H27" s="126"/>
      <c r="I27" s="126"/>
      <c r="J27" s="126"/>
      <c r="K27" s="12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B4" sqref="B4"/>
    </sheetView>
  </sheetViews>
  <sheetFormatPr defaultColWidth="8.85546875" defaultRowHeight="15" x14ac:dyDescent="0.25"/>
  <cols>
    <col min="1" max="16384" width="8.85546875" style="103"/>
  </cols>
  <sheetData>
    <row r="1" spans="1:24" x14ac:dyDescent="0.25">
      <c r="A1" s="101"/>
      <c r="B1" s="102" t="s">
        <v>62</v>
      </c>
    </row>
    <row r="2" spans="1:24" x14ac:dyDescent="0.25">
      <c r="A2" s="101"/>
      <c r="B2" s="102" t="s">
        <v>130</v>
      </c>
    </row>
    <row r="3" spans="1:24" x14ac:dyDescent="0.25">
      <c r="A3" s="101"/>
      <c r="B3" s="104" t="s">
        <v>151</v>
      </c>
    </row>
    <row r="4" spans="1:24" x14ac:dyDescent="0.25">
      <c r="A4" s="105" t="s">
        <v>0</v>
      </c>
      <c r="B4" s="101" t="s">
        <v>152</v>
      </c>
    </row>
    <row r="5" spans="1:24" x14ac:dyDescent="0.25">
      <c r="A5" s="105" t="s">
        <v>1</v>
      </c>
      <c r="B5" s="101"/>
    </row>
    <row r="6" spans="1:24" x14ac:dyDescent="0.25">
      <c r="A6" s="105" t="s">
        <v>2</v>
      </c>
    </row>
    <row r="7" spans="1:24" x14ac:dyDescent="0.25">
      <c r="A7" s="105" t="s">
        <v>3</v>
      </c>
      <c r="B7" s="106" t="s">
        <v>153</v>
      </c>
    </row>
    <row r="8" spans="1:24" x14ac:dyDescent="0.25">
      <c r="A8" s="105" t="s">
        <v>4</v>
      </c>
      <c r="B8" s="101" t="s">
        <v>154</v>
      </c>
    </row>
    <row r="9" spans="1:24" x14ac:dyDescent="0.25">
      <c r="A9" s="105" t="s">
        <v>5</v>
      </c>
      <c r="B9" s="101" t="s">
        <v>155</v>
      </c>
    </row>
    <row r="10" spans="1:24" x14ac:dyDescent="0.25">
      <c r="A10" s="107" t="s">
        <v>6</v>
      </c>
      <c r="B10" s="128" t="s">
        <v>156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2" spans="1:24" x14ac:dyDescent="0.25">
      <c r="B12" s="113" t="s">
        <v>150</v>
      </c>
      <c r="C12" s="113" t="s">
        <v>157</v>
      </c>
      <c r="D12" s="113" t="s">
        <v>158</v>
      </c>
      <c r="E12" s="113"/>
    </row>
    <row r="13" spans="1:24" x14ac:dyDescent="0.25">
      <c r="B13" s="129">
        <v>0.33333333333333331</v>
      </c>
      <c r="C13" s="130">
        <v>60.298202069306924</v>
      </c>
      <c r="D13" s="130">
        <v>2.4360473636E-2</v>
      </c>
      <c r="E13" s="131"/>
    </row>
    <row r="14" spans="1:24" x14ac:dyDescent="0.25">
      <c r="B14" s="129">
        <v>0.375</v>
      </c>
      <c r="C14" s="130">
        <v>151.34498968215607</v>
      </c>
      <c r="D14" s="130">
        <v>13.625432006392</v>
      </c>
      <c r="E14" s="131"/>
    </row>
    <row r="15" spans="1:24" x14ac:dyDescent="0.25">
      <c r="B15" s="129">
        <v>0.41666666666666669</v>
      </c>
      <c r="C15" s="130">
        <v>84.90090266457436</v>
      </c>
      <c r="D15" s="130">
        <v>17.953680024232</v>
      </c>
      <c r="E15" s="131"/>
    </row>
    <row r="16" spans="1:24" x14ac:dyDescent="0.25">
      <c r="B16" s="129">
        <v>0.45833333333333331</v>
      </c>
      <c r="C16" s="130">
        <v>71.895258828909292</v>
      </c>
      <c r="D16" s="130">
        <v>21.431397484304</v>
      </c>
      <c r="E16" s="131"/>
    </row>
    <row r="17" spans="2:5" x14ac:dyDescent="0.25">
      <c r="B17" s="129">
        <v>0.5</v>
      </c>
      <c r="C17" s="130">
        <v>77.403030309233344</v>
      </c>
      <c r="D17" s="130">
        <v>23.842347072376</v>
      </c>
      <c r="E17" s="131"/>
    </row>
    <row r="18" spans="2:5" x14ac:dyDescent="0.25">
      <c r="B18" s="129">
        <v>0.54166666666666663</v>
      </c>
      <c r="C18" s="130">
        <v>62.665087000409699</v>
      </c>
      <c r="D18" s="130">
        <v>26.901405959388001</v>
      </c>
      <c r="E18" s="131"/>
    </row>
    <row r="19" spans="2:5" x14ac:dyDescent="0.25">
      <c r="B19" s="129">
        <v>0.58333333333333337</v>
      </c>
      <c r="C19" s="130">
        <v>67.275341140743038</v>
      </c>
      <c r="D19" s="130">
        <v>30.392727063228001</v>
      </c>
    </row>
    <row r="20" spans="2:5" x14ac:dyDescent="0.25">
      <c r="B20" s="129">
        <v>0.625</v>
      </c>
      <c r="C20" s="130">
        <v>107.09499510431461</v>
      </c>
      <c r="D20" s="130">
        <v>37.571090395079999</v>
      </c>
    </row>
    <row r="21" spans="2:5" x14ac:dyDescent="0.25">
      <c r="B21" s="129">
        <v>0.66666666666666663</v>
      </c>
      <c r="C21" s="130">
        <v>122.02305803026316</v>
      </c>
      <c r="D21" s="130">
        <v>39.425840877139997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opLeftCell="A13" workbookViewId="0">
      <selection activeCell="P21" sqref="P21"/>
    </sheetView>
  </sheetViews>
  <sheetFormatPr defaultColWidth="8.85546875" defaultRowHeight="15" x14ac:dyDescent="0.25"/>
  <cols>
    <col min="1" max="1" width="8.85546875" style="103"/>
    <col min="2" max="2" width="5.28515625" style="103" customWidth="1"/>
    <col min="3" max="3" width="8.7109375" style="103" customWidth="1"/>
    <col min="4" max="4" width="4.28515625" style="103" customWidth="1"/>
    <col min="5" max="5" width="17" style="103" customWidth="1"/>
    <col min="6" max="6" width="5.7109375" style="103" customWidth="1"/>
    <col min="7" max="7" width="8.28515625" style="103" customWidth="1"/>
    <col min="8" max="16384" width="8.85546875" style="103"/>
  </cols>
  <sheetData>
    <row r="1" spans="1:30" x14ac:dyDescent="0.25">
      <c r="A1" s="101"/>
      <c r="B1" s="102" t="s">
        <v>62</v>
      </c>
    </row>
    <row r="2" spans="1:30" x14ac:dyDescent="0.25">
      <c r="A2" s="101"/>
      <c r="B2" s="102" t="s">
        <v>130</v>
      </c>
    </row>
    <row r="3" spans="1:30" x14ac:dyDescent="0.25">
      <c r="A3" s="101"/>
      <c r="B3" s="104" t="s">
        <v>189</v>
      </c>
    </row>
    <row r="4" spans="1:30" x14ac:dyDescent="0.25">
      <c r="A4" s="105" t="s">
        <v>0</v>
      </c>
      <c r="B4" s="101" t="s">
        <v>209</v>
      </c>
    </row>
    <row r="5" spans="1:30" x14ac:dyDescent="0.25">
      <c r="A5" s="105" t="s">
        <v>1</v>
      </c>
      <c r="B5" s="101"/>
    </row>
    <row r="6" spans="1:30" x14ac:dyDescent="0.25">
      <c r="A6" s="105" t="s">
        <v>2</v>
      </c>
    </row>
    <row r="7" spans="1:30" x14ac:dyDescent="0.25">
      <c r="A7" s="105" t="s">
        <v>3</v>
      </c>
      <c r="B7" s="106" t="s">
        <v>160</v>
      </c>
    </row>
    <row r="8" spans="1:30" x14ac:dyDescent="0.25">
      <c r="A8" s="105" t="s">
        <v>4</v>
      </c>
      <c r="B8" s="101"/>
    </row>
    <row r="9" spans="1:30" x14ac:dyDescent="0.25">
      <c r="A9" s="105" t="s">
        <v>5</v>
      </c>
      <c r="B9" s="101"/>
    </row>
    <row r="10" spans="1:30" x14ac:dyDescent="0.25">
      <c r="A10" s="110" t="s">
        <v>6</v>
      </c>
    </row>
    <row r="11" spans="1:30" x14ac:dyDescent="0.25">
      <c r="A11" s="107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</row>
    <row r="13" spans="1:30" x14ac:dyDescent="0.25">
      <c r="C13" s="132" t="s">
        <v>161</v>
      </c>
      <c r="G13" s="132" t="s">
        <v>161</v>
      </c>
    </row>
    <row r="15" spans="1:30" ht="34.9" customHeight="1" x14ac:dyDescent="0.25"/>
    <row r="16" spans="1:30" x14ac:dyDescent="0.25">
      <c r="C16" s="132" t="s">
        <v>216</v>
      </c>
      <c r="G16" s="132" t="s">
        <v>217</v>
      </c>
    </row>
    <row r="18" spans="2:8" ht="36.6" customHeight="1" x14ac:dyDescent="0.25"/>
    <row r="19" spans="2:8" ht="16.149999999999999" customHeight="1" x14ac:dyDescent="0.25">
      <c r="C19" s="133" t="s">
        <v>162</v>
      </c>
      <c r="F19" s="134"/>
      <c r="G19" s="133" t="s">
        <v>163</v>
      </c>
    </row>
    <row r="20" spans="2:8" ht="48" customHeight="1" thickBot="1" x14ac:dyDescent="0.3"/>
    <row r="21" spans="2:8" x14ac:dyDescent="0.25">
      <c r="B21" s="135" t="s">
        <v>164</v>
      </c>
      <c r="C21" s="136"/>
      <c r="D21" s="137"/>
      <c r="E21" s="137"/>
      <c r="F21" s="137"/>
      <c r="G21" s="137"/>
      <c r="H21" s="138"/>
    </row>
    <row r="22" spans="2:8" x14ac:dyDescent="0.25">
      <c r="B22" s="139"/>
      <c r="C22" s="140"/>
      <c r="D22" s="140"/>
      <c r="E22" s="141" t="s">
        <v>165</v>
      </c>
      <c r="F22" s="140"/>
      <c r="G22" s="140"/>
      <c r="H22" s="142"/>
    </row>
    <row r="23" spans="2:8" x14ac:dyDescent="0.25">
      <c r="B23" s="139"/>
      <c r="C23" s="140"/>
      <c r="D23" s="140"/>
      <c r="E23" s="143"/>
      <c r="F23" s="143"/>
      <c r="G23" s="140"/>
      <c r="H23" s="142"/>
    </row>
    <row r="24" spans="2:8" x14ac:dyDescent="0.25">
      <c r="B24" s="139"/>
      <c r="C24" s="140"/>
      <c r="D24" s="140"/>
      <c r="E24" s="140"/>
      <c r="F24" s="140"/>
      <c r="G24" s="140"/>
      <c r="H24" s="142"/>
    </row>
    <row r="25" spans="2:8" ht="48" customHeight="1" x14ac:dyDescent="0.25">
      <c r="B25" s="139"/>
      <c r="C25" s="144" t="s">
        <v>166</v>
      </c>
      <c r="D25" s="145"/>
      <c r="E25" s="145"/>
      <c r="F25" s="145"/>
      <c r="G25" s="144" t="s">
        <v>167</v>
      </c>
      <c r="H25" s="142"/>
    </row>
    <row r="26" spans="2:8" ht="19.149999999999999" customHeight="1" thickBot="1" x14ac:dyDescent="0.3">
      <c r="B26" s="146"/>
      <c r="C26" s="147"/>
      <c r="D26" s="147"/>
      <c r="E26" s="147"/>
      <c r="F26" s="147"/>
      <c r="G26" s="147"/>
      <c r="H26" s="148"/>
    </row>
    <row r="27" spans="2:8" ht="22.15" customHeight="1" x14ac:dyDescent="0.25">
      <c r="C27" s="132" t="s">
        <v>215</v>
      </c>
      <c r="G27" s="132" t="s">
        <v>215</v>
      </c>
    </row>
    <row r="28" spans="2:8" ht="26.25" x14ac:dyDescent="0.25">
      <c r="C28" s="149" t="s">
        <v>214</v>
      </c>
      <c r="G28" s="149" t="s">
        <v>168</v>
      </c>
    </row>
    <row r="29" spans="2:8" ht="28.15" customHeight="1" x14ac:dyDescent="0.25"/>
    <row r="30" spans="2:8" ht="19.149999999999999" customHeight="1" x14ac:dyDescent="0.25"/>
    <row r="32" spans="2:8" ht="19.899999999999999" customHeight="1" x14ac:dyDescent="0.25">
      <c r="C32" s="132" t="s">
        <v>161</v>
      </c>
      <c r="G32" s="132" t="s">
        <v>161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5"/>
  <sheetViews>
    <sheetView workbookViewId="0">
      <selection activeCell="B4" sqref="B4"/>
    </sheetView>
  </sheetViews>
  <sheetFormatPr defaultColWidth="8.85546875" defaultRowHeight="15" x14ac:dyDescent="0.25"/>
  <cols>
    <col min="1" max="3" width="8.85546875" style="103"/>
    <col min="4" max="4" width="11.140625" style="103" customWidth="1"/>
    <col min="5" max="5" width="11.5703125" style="103" customWidth="1"/>
    <col min="6" max="16384" width="8.85546875" style="103"/>
  </cols>
  <sheetData>
    <row r="1" spans="1:21" x14ac:dyDescent="0.25">
      <c r="A1" s="101"/>
      <c r="B1" s="102" t="s">
        <v>62</v>
      </c>
    </row>
    <row r="2" spans="1:21" x14ac:dyDescent="0.25">
      <c r="A2" s="101"/>
      <c r="B2" s="102" t="s">
        <v>130</v>
      </c>
    </row>
    <row r="3" spans="1:21" x14ac:dyDescent="0.25">
      <c r="A3" s="101"/>
      <c r="B3" s="104" t="s">
        <v>159</v>
      </c>
    </row>
    <row r="4" spans="1:21" x14ac:dyDescent="0.25">
      <c r="A4" s="105" t="s">
        <v>0</v>
      </c>
      <c r="B4" s="101" t="s">
        <v>170</v>
      </c>
    </row>
    <row r="5" spans="1:21" x14ac:dyDescent="0.25">
      <c r="A5" s="105" t="s">
        <v>1</v>
      </c>
      <c r="B5" s="101"/>
    </row>
    <row r="6" spans="1:21" x14ac:dyDescent="0.25">
      <c r="A6" s="105" t="s">
        <v>2</v>
      </c>
    </row>
    <row r="7" spans="1:21" x14ac:dyDescent="0.25">
      <c r="A7" s="105" t="s">
        <v>3</v>
      </c>
      <c r="B7" s="106" t="s">
        <v>153</v>
      </c>
    </row>
    <row r="8" spans="1:21" x14ac:dyDescent="0.25">
      <c r="A8" s="105" t="s">
        <v>4</v>
      </c>
      <c r="B8" s="101" t="s">
        <v>171</v>
      </c>
    </row>
    <row r="9" spans="1:21" x14ac:dyDescent="0.25">
      <c r="A9" s="105" t="s">
        <v>5</v>
      </c>
      <c r="B9" s="101"/>
    </row>
    <row r="10" spans="1:21" x14ac:dyDescent="0.25">
      <c r="A10" s="107" t="s">
        <v>6</v>
      </c>
      <c r="B10" s="150" t="s">
        <v>172</v>
      </c>
    </row>
    <row r="11" spans="1:21" x14ac:dyDescent="0.25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x14ac:dyDescent="0.25">
      <c r="B12" s="113"/>
      <c r="C12" s="113"/>
      <c r="D12" s="113" t="s">
        <v>173</v>
      </c>
      <c r="E12" s="113" t="s">
        <v>174</v>
      </c>
    </row>
    <row r="13" spans="1:21" x14ac:dyDescent="0.25">
      <c r="B13" s="113">
        <v>2016</v>
      </c>
      <c r="C13" s="151">
        <v>42373</v>
      </c>
      <c r="D13" s="130">
        <v>64.379829107000006</v>
      </c>
      <c r="E13" s="130">
        <v>74.747009159000015</v>
      </c>
    </row>
    <row r="14" spans="1:21" x14ac:dyDescent="0.25">
      <c r="B14" s="113"/>
      <c r="C14" s="151">
        <v>42374</v>
      </c>
      <c r="D14" s="130">
        <v>27.637059741000002</v>
      </c>
      <c r="E14" s="130">
        <v>83.542072409999989</v>
      </c>
    </row>
    <row r="15" spans="1:21" x14ac:dyDescent="0.25">
      <c r="B15" s="113"/>
      <c r="C15" s="151">
        <v>42375</v>
      </c>
      <c r="D15" s="130">
        <v>29.637702543</v>
      </c>
      <c r="E15" s="130">
        <v>66.118432773000009</v>
      </c>
    </row>
    <row r="16" spans="1:21" x14ac:dyDescent="0.25">
      <c r="B16" s="113"/>
      <c r="C16" s="151">
        <v>42376</v>
      </c>
      <c r="D16" s="130">
        <v>17.857909410000001</v>
      </c>
      <c r="E16" s="130">
        <v>70.131782640000011</v>
      </c>
    </row>
    <row r="17" spans="2:5" x14ac:dyDescent="0.25">
      <c r="B17" s="113"/>
      <c r="C17" s="151">
        <v>42377</v>
      </c>
      <c r="D17" s="130">
        <v>20.338223786</v>
      </c>
      <c r="E17" s="130">
        <v>70.720816226000011</v>
      </c>
    </row>
    <row r="18" spans="2:5" x14ac:dyDescent="0.25">
      <c r="B18" s="113"/>
      <c r="C18" s="151">
        <v>42380</v>
      </c>
      <c r="D18" s="130">
        <v>34.062759028000002</v>
      </c>
      <c r="E18" s="130">
        <v>64.368878202999994</v>
      </c>
    </row>
    <row r="19" spans="2:5" x14ac:dyDescent="0.25">
      <c r="B19" s="113"/>
      <c r="C19" s="151">
        <v>42381</v>
      </c>
      <c r="D19" s="130">
        <v>17.037508133999999</v>
      </c>
      <c r="E19" s="130">
        <v>70.895789281999996</v>
      </c>
    </row>
    <row r="20" spans="2:5" x14ac:dyDescent="0.25">
      <c r="B20" s="113"/>
      <c r="C20" s="151">
        <v>42382</v>
      </c>
      <c r="D20" s="130">
        <v>16.595243657000001</v>
      </c>
      <c r="E20" s="130">
        <v>64.471112247999997</v>
      </c>
    </row>
    <row r="21" spans="2:5" x14ac:dyDescent="0.25">
      <c r="B21" s="113"/>
      <c r="C21" s="151">
        <v>42383</v>
      </c>
      <c r="D21" s="130">
        <v>19.353144935</v>
      </c>
      <c r="E21" s="130">
        <v>64.404659678999991</v>
      </c>
    </row>
    <row r="22" spans="2:5" x14ac:dyDescent="0.25">
      <c r="B22" s="113"/>
      <c r="C22" s="151">
        <v>42384</v>
      </c>
      <c r="D22" s="130">
        <v>69.117404839000002</v>
      </c>
      <c r="E22" s="130">
        <v>29.241942817999998</v>
      </c>
    </row>
    <row r="23" spans="2:5" x14ac:dyDescent="0.25">
      <c r="B23" s="113"/>
      <c r="C23" s="151">
        <v>42387</v>
      </c>
      <c r="D23" s="130">
        <v>24.589430256</v>
      </c>
      <c r="E23" s="130">
        <v>26.465476376999998</v>
      </c>
    </row>
    <row r="24" spans="2:5" x14ac:dyDescent="0.25">
      <c r="B24" s="113"/>
      <c r="C24" s="151">
        <v>42388</v>
      </c>
      <c r="D24" s="130">
        <v>39.825894409</v>
      </c>
      <c r="E24" s="130">
        <v>39.614364049999999</v>
      </c>
    </row>
    <row r="25" spans="2:5" x14ac:dyDescent="0.25">
      <c r="B25" s="113"/>
      <c r="C25" s="151">
        <v>42389</v>
      </c>
      <c r="D25" s="130">
        <v>31.055689136000002</v>
      </c>
      <c r="E25" s="130">
        <v>41.057921169000004</v>
      </c>
    </row>
    <row r="26" spans="2:5" x14ac:dyDescent="0.25">
      <c r="B26" s="113"/>
      <c r="C26" s="151">
        <v>42390</v>
      </c>
      <c r="D26" s="130">
        <v>16.453642279</v>
      </c>
      <c r="E26" s="130">
        <v>41.095769593000007</v>
      </c>
    </row>
    <row r="27" spans="2:5" x14ac:dyDescent="0.25">
      <c r="B27" s="113"/>
      <c r="C27" s="151">
        <v>42391</v>
      </c>
      <c r="D27" s="130">
        <v>12.507747291999999</v>
      </c>
      <c r="E27" s="130">
        <v>40.274222332999997</v>
      </c>
    </row>
    <row r="28" spans="2:5" x14ac:dyDescent="0.25">
      <c r="B28" s="113"/>
      <c r="C28" s="151">
        <v>42394</v>
      </c>
      <c r="D28" s="130">
        <v>23.335274191</v>
      </c>
      <c r="E28" s="130">
        <v>45.876739797999996</v>
      </c>
    </row>
    <row r="29" spans="2:5" x14ac:dyDescent="0.25">
      <c r="B29" s="113"/>
      <c r="C29" s="151">
        <v>42395</v>
      </c>
      <c r="D29" s="130">
        <v>15.107850904999999</v>
      </c>
      <c r="E29" s="130">
        <v>46.253602101000006</v>
      </c>
    </row>
    <row r="30" spans="2:5" x14ac:dyDescent="0.25">
      <c r="B30" s="113"/>
      <c r="C30" s="151">
        <v>42396</v>
      </c>
      <c r="D30" s="130">
        <v>47.867742227000001</v>
      </c>
      <c r="E30" s="130">
        <v>93.523478005000015</v>
      </c>
    </row>
    <row r="31" spans="2:5" x14ac:dyDescent="0.25">
      <c r="B31" s="113"/>
      <c r="C31" s="151">
        <v>42397</v>
      </c>
      <c r="D31" s="130">
        <v>16.674941717999999</v>
      </c>
      <c r="E31" s="130">
        <v>94.502224795000004</v>
      </c>
    </row>
    <row r="32" spans="2:5" x14ac:dyDescent="0.25">
      <c r="B32" s="113"/>
      <c r="C32" s="151">
        <v>42398</v>
      </c>
      <c r="D32" s="130">
        <v>89.128014429999993</v>
      </c>
      <c r="E32" s="130">
        <v>86.382631649000004</v>
      </c>
    </row>
    <row r="33" spans="2:5" x14ac:dyDescent="0.25">
      <c r="B33" s="113"/>
      <c r="C33" s="151">
        <v>42401</v>
      </c>
      <c r="D33" s="130">
        <v>54.694358139000002</v>
      </c>
      <c r="E33" s="130">
        <v>107.48206911299999</v>
      </c>
    </row>
    <row r="34" spans="2:5" x14ac:dyDescent="0.25">
      <c r="B34" s="113"/>
      <c r="C34" s="151">
        <v>42402</v>
      </c>
      <c r="D34" s="130">
        <v>56.481675998</v>
      </c>
      <c r="E34" s="130">
        <v>119.04269227499999</v>
      </c>
    </row>
    <row r="35" spans="2:5" x14ac:dyDescent="0.25">
      <c r="B35" s="113"/>
      <c r="C35" s="151">
        <v>42403</v>
      </c>
      <c r="D35" s="130">
        <v>42.061969783000002</v>
      </c>
      <c r="E35" s="130">
        <v>83.672203232000001</v>
      </c>
    </row>
    <row r="36" spans="2:5" x14ac:dyDescent="0.25">
      <c r="B36" s="113"/>
      <c r="C36" s="151">
        <v>42404</v>
      </c>
      <c r="D36" s="130">
        <v>30.690391477999999</v>
      </c>
      <c r="E36" s="130">
        <v>71.819021516999996</v>
      </c>
    </row>
    <row r="37" spans="2:5" x14ac:dyDescent="0.25">
      <c r="B37" s="113"/>
      <c r="C37" s="151">
        <v>42405</v>
      </c>
      <c r="D37" s="130">
        <v>63.918956807000001</v>
      </c>
      <c r="E37" s="130">
        <v>37.943248631999992</v>
      </c>
    </row>
    <row r="38" spans="2:5" x14ac:dyDescent="0.25">
      <c r="B38" s="113"/>
      <c r="C38" s="151">
        <v>42408</v>
      </c>
      <c r="D38" s="130">
        <v>22.455911248</v>
      </c>
      <c r="E38" s="130">
        <v>35.587217174000003</v>
      </c>
    </row>
    <row r="39" spans="2:5" x14ac:dyDescent="0.25">
      <c r="B39" s="113"/>
      <c r="C39" s="151">
        <v>42409</v>
      </c>
      <c r="D39" s="130">
        <v>21.585387067999999</v>
      </c>
      <c r="E39" s="130">
        <v>43.384856977999995</v>
      </c>
    </row>
    <row r="40" spans="2:5" x14ac:dyDescent="0.25">
      <c r="B40" s="113"/>
      <c r="C40" s="151">
        <v>42410</v>
      </c>
      <c r="D40" s="130">
        <v>29.536561315</v>
      </c>
      <c r="E40" s="130">
        <v>74.697328232999993</v>
      </c>
    </row>
    <row r="41" spans="2:5" x14ac:dyDescent="0.25">
      <c r="B41" s="113"/>
      <c r="C41" s="151">
        <v>42411</v>
      </c>
      <c r="D41" s="130">
        <v>18.135595006999999</v>
      </c>
      <c r="E41" s="130">
        <v>77.213560353000005</v>
      </c>
    </row>
    <row r="42" spans="2:5" x14ac:dyDescent="0.25">
      <c r="B42" s="113"/>
      <c r="C42" s="151">
        <v>42412</v>
      </c>
      <c r="D42" s="130">
        <v>23.998161916000001</v>
      </c>
      <c r="E42" s="130">
        <v>82.35734747299999</v>
      </c>
    </row>
    <row r="43" spans="2:5" x14ac:dyDescent="0.25">
      <c r="B43" s="113"/>
      <c r="C43" s="151">
        <v>42415</v>
      </c>
      <c r="D43" s="130">
        <v>144.69968076999999</v>
      </c>
      <c r="E43" s="130">
        <v>44.693589217000003</v>
      </c>
    </row>
    <row r="44" spans="2:5" x14ac:dyDescent="0.25">
      <c r="B44" s="113"/>
      <c r="C44" s="151">
        <v>42416</v>
      </c>
      <c r="D44" s="130">
        <v>35.976616257000003</v>
      </c>
      <c r="E44" s="130">
        <v>39.958435176000009</v>
      </c>
    </row>
    <row r="45" spans="2:5" x14ac:dyDescent="0.25">
      <c r="B45" s="113"/>
      <c r="C45" s="151">
        <v>42417</v>
      </c>
      <c r="D45" s="130">
        <v>36.368295687</v>
      </c>
      <c r="E45" s="130">
        <v>42.998382352</v>
      </c>
    </row>
    <row r="46" spans="2:5" x14ac:dyDescent="0.25">
      <c r="B46" s="113"/>
      <c r="C46" s="151">
        <v>42418</v>
      </c>
      <c r="D46" s="130">
        <v>14.527499410000001</v>
      </c>
      <c r="E46" s="130">
        <v>43.181538585000006</v>
      </c>
    </row>
    <row r="47" spans="2:5" x14ac:dyDescent="0.25">
      <c r="B47" s="113"/>
      <c r="C47" s="151">
        <v>42419</v>
      </c>
      <c r="D47" s="130">
        <v>25.732180047</v>
      </c>
      <c r="E47" s="130">
        <v>45.341525404999999</v>
      </c>
    </row>
    <row r="48" spans="2:5" x14ac:dyDescent="0.25">
      <c r="B48" s="113"/>
      <c r="C48" s="151">
        <v>42422</v>
      </c>
      <c r="D48" s="130">
        <v>21.290152805999998</v>
      </c>
      <c r="E48" s="130">
        <v>43.939040513999991</v>
      </c>
    </row>
    <row r="49" spans="2:5" x14ac:dyDescent="0.25">
      <c r="B49" s="113"/>
      <c r="C49" s="151">
        <v>42423</v>
      </c>
      <c r="D49" s="130">
        <v>14.17078379</v>
      </c>
      <c r="E49" s="130">
        <v>43.769920988999999</v>
      </c>
    </row>
    <row r="50" spans="2:5" x14ac:dyDescent="0.25">
      <c r="B50" s="113"/>
      <c r="C50" s="151">
        <v>42424</v>
      </c>
      <c r="D50" s="130">
        <v>39.382825611000001</v>
      </c>
      <c r="E50" s="130">
        <v>58.483759938000006</v>
      </c>
    </row>
    <row r="51" spans="2:5" x14ac:dyDescent="0.25">
      <c r="B51" s="113"/>
      <c r="C51" s="151">
        <v>42425</v>
      </c>
      <c r="D51" s="130">
        <v>31.516226500999998</v>
      </c>
      <c r="E51" s="130">
        <v>47.208717625000006</v>
      </c>
    </row>
    <row r="52" spans="2:5" x14ac:dyDescent="0.25">
      <c r="B52" s="113"/>
      <c r="C52" s="151">
        <v>42426</v>
      </c>
      <c r="D52" s="130">
        <v>28.299172809000002</v>
      </c>
      <c r="E52" s="130">
        <v>53.614790641999996</v>
      </c>
    </row>
    <row r="53" spans="2:5" x14ac:dyDescent="0.25">
      <c r="B53" s="113"/>
      <c r="C53" s="151">
        <v>42429</v>
      </c>
      <c r="D53" s="130">
        <v>48.941676989999998</v>
      </c>
      <c r="E53" s="130">
        <v>53.242358251000006</v>
      </c>
    </row>
    <row r="54" spans="2:5" x14ac:dyDescent="0.25">
      <c r="B54" s="113"/>
      <c r="C54" s="151">
        <v>42430</v>
      </c>
      <c r="D54" s="130">
        <v>63.219190517000001</v>
      </c>
      <c r="E54" s="130">
        <v>68.188690776999991</v>
      </c>
    </row>
    <row r="55" spans="2:5" x14ac:dyDescent="0.25">
      <c r="B55" s="113"/>
      <c r="C55" s="151">
        <v>42431</v>
      </c>
      <c r="D55" s="130">
        <v>57.928949819000003</v>
      </c>
      <c r="E55" s="130">
        <v>57.850016402999998</v>
      </c>
    </row>
    <row r="56" spans="2:5" x14ac:dyDescent="0.25">
      <c r="B56" s="113"/>
      <c r="C56" s="151">
        <v>42432</v>
      </c>
      <c r="D56" s="130">
        <v>14.037711582</v>
      </c>
      <c r="E56" s="130">
        <v>59.111236003999998</v>
      </c>
    </row>
    <row r="57" spans="2:5" x14ac:dyDescent="0.25">
      <c r="B57" s="113"/>
      <c r="C57" s="151">
        <v>42433</v>
      </c>
      <c r="D57" s="130">
        <v>17.812857058999999</v>
      </c>
      <c r="E57" s="130">
        <v>58.758831792000002</v>
      </c>
    </row>
    <row r="58" spans="2:5" x14ac:dyDescent="0.25">
      <c r="B58" s="113"/>
      <c r="C58" s="151">
        <v>42436</v>
      </c>
      <c r="D58" s="130">
        <v>22.104321337999998</v>
      </c>
      <c r="E58" s="130">
        <v>58.280601769999997</v>
      </c>
    </row>
    <row r="59" spans="2:5" x14ac:dyDescent="0.25">
      <c r="B59" s="113"/>
      <c r="C59" s="151">
        <v>42437</v>
      </c>
      <c r="D59" s="130">
        <v>22.638747408</v>
      </c>
      <c r="E59" s="130">
        <v>59.135268932000002</v>
      </c>
    </row>
    <row r="60" spans="2:5" x14ac:dyDescent="0.25">
      <c r="B60" s="113"/>
      <c r="C60" s="151">
        <v>42438</v>
      </c>
      <c r="D60" s="130">
        <v>29.900654114999998</v>
      </c>
      <c r="E60" s="130">
        <v>55.780436067000004</v>
      </c>
    </row>
    <row r="61" spans="2:5" x14ac:dyDescent="0.25">
      <c r="B61" s="113"/>
      <c r="C61" s="151">
        <v>42439</v>
      </c>
      <c r="D61" s="130">
        <v>27.835726054999999</v>
      </c>
      <c r="E61" s="130">
        <v>59.721968995000005</v>
      </c>
    </row>
    <row r="62" spans="2:5" x14ac:dyDescent="0.25">
      <c r="B62" s="113"/>
      <c r="C62" s="151">
        <v>42440</v>
      </c>
      <c r="D62" s="130">
        <v>22.157332099000001</v>
      </c>
      <c r="E62" s="130">
        <v>54.201961718999989</v>
      </c>
    </row>
    <row r="63" spans="2:5" x14ac:dyDescent="0.25">
      <c r="B63" s="113"/>
      <c r="C63" s="151">
        <v>42443</v>
      </c>
      <c r="D63" s="130">
        <v>17.504412440999999</v>
      </c>
      <c r="E63" s="130">
        <v>55.631835734999996</v>
      </c>
    </row>
    <row r="64" spans="2:5" x14ac:dyDescent="0.25">
      <c r="B64" s="113"/>
      <c r="C64" s="151">
        <v>42444</v>
      </c>
      <c r="D64" s="130">
        <v>96.461082970000007</v>
      </c>
      <c r="E64" s="130">
        <v>21.377391936999999</v>
      </c>
    </row>
    <row r="65" spans="2:5" x14ac:dyDescent="0.25">
      <c r="B65" s="113"/>
      <c r="C65" s="151">
        <v>42445</v>
      </c>
      <c r="D65" s="130">
        <v>26.87636908</v>
      </c>
      <c r="E65" s="130">
        <v>42.214092303999998</v>
      </c>
    </row>
    <row r="66" spans="2:5" x14ac:dyDescent="0.25">
      <c r="B66" s="113"/>
      <c r="C66" s="151">
        <v>42446</v>
      </c>
      <c r="D66" s="130">
        <v>31.025771556999999</v>
      </c>
      <c r="E66" s="130">
        <v>54.259849162999998</v>
      </c>
    </row>
    <row r="67" spans="2:5" x14ac:dyDescent="0.25">
      <c r="B67" s="113"/>
      <c r="C67" s="151">
        <v>42447</v>
      </c>
      <c r="D67" s="130">
        <v>21.082481542</v>
      </c>
      <c r="E67" s="130">
        <v>54.309701123999993</v>
      </c>
    </row>
    <row r="68" spans="2:5" x14ac:dyDescent="0.25">
      <c r="B68" s="113"/>
      <c r="C68" s="151">
        <v>42450</v>
      </c>
      <c r="D68" s="130">
        <v>33.702802155000001</v>
      </c>
      <c r="E68" s="130">
        <v>55.625807351000006</v>
      </c>
    </row>
    <row r="69" spans="2:5" x14ac:dyDescent="0.25">
      <c r="B69" s="113"/>
      <c r="C69" s="151">
        <v>42451</v>
      </c>
      <c r="D69" s="130">
        <v>19.317206451000001</v>
      </c>
      <c r="E69" s="130">
        <v>57.649711979999999</v>
      </c>
    </row>
    <row r="70" spans="2:5" x14ac:dyDescent="0.25">
      <c r="B70" s="113"/>
      <c r="C70" s="151">
        <v>42452</v>
      </c>
      <c r="D70" s="130">
        <v>36.282980096000003</v>
      </c>
      <c r="E70" s="130">
        <v>52.753261296000005</v>
      </c>
    </row>
    <row r="71" spans="2:5" x14ac:dyDescent="0.25">
      <c r="B71" s="113"/>
      <c r="C71" s="151">
        <v>42458</v>
      </c>
      <c r="D71" s="130">
        <v>31.404679637000001</v>
      </c>
      <c r="E71" s="130">
        <v>52.514536065000001</v>
      </c>
    </row>
    <row r="72" spans="2:5" x14ac:dyDescent="0.25">
      <c r="B72" s="113"/>
      <c r="C72" s="151">
        <v>42459</v>
      </c>
      <c r="D72" s="130">
        <v>28.773911974000001</v>
      </c>
      <c r="E72" s="130">
        <v>64.461575883999998</v>
      </c>
    </row>
    <row r="73" spans="2:5" x14ac:dyDescent="0.25">
      <c r="B73" s="113"/>
      <c r="C73" s="151">
        <v>42460</v>
      </c>
      <c r="D73" s="130">
        <v>51.831159843999998</v>
      </c>
      <c r="E73" s="130">
        <v>66.371981002999988</v>
      </c>
    </row>
    <row r="74" spans="2:5" x14ac:dyDescent="0.25">
      <c r="B74" s="113"/>
      <c r="C74" s="151">
        <v>42461</v>
      </c>
      <c r="D74" s="130">
        <v>51.822442723999998</v>
      </c>
      <c r="E74" s="130">
        <v>86.896851407000014</v>
      </c>
    </row>
    <row r="75" spans="2:5" x14ac:dyDescent="0.25">
      <c r="B75" s="113"/>
      <c r="C75" s="151">
        <v>42464</v>
      </c>
      <c r="D75" s="130">
        <v>49.657347598999998</v>
      </c>
      <c r="E75" s="130">
        <v>94.822510268000016</v>
      </c>
    </row>
    <row r="76" spans="2:5" x14ac:dyDescent="0.25">
      <c r="B76" s="113"/>
      <c r="C76" s="151">
        <v>42465</v>
      </c>
      <c r="D76" s="130">
        <v>35.390610907000003</v>
      </c>
      <c r="E76" s="130">
        <v>76.663096854000003</v>
      </c>
    </row>
    <row r="77" spans="2:5" x14ac:dyDescent="0.25">
      <c r="B77" s="113"/>
      <c r="C77" s="151">
        <v>42466</v>
      </c>
      <c r="D77" s="130">
        <v>26.633835682000001</v>
      </c>
      <c r="E77" s="130">
        <v>34.654050935999997</v>
      </c>
    </row>
    <row r="78" spans="2:5" x14ac:dyDescent="0.25">
      <c r="B78" s="113"/>
      <c r="C78" s="151">
        <v>42467</v>
      </c>
      <c r="D78" s="130">
        <v>29.529931946000001</v>
      </c>
      <c r="E78" s="130">
        <v>39.522616840000005</v>
      </c>
    </row>
    <row r="79" spans="2:5" x14ac:dyDescent="0.25">
      <c r="B79" s="113"/>
      <c r="C79" s="151">
        <v>42468</v>
      </c>
      <c r="D79" s="130">
        <v>26.029830424</v>
      </c>
      <c r="E79" s="130">
        <v>42.631387413000006</v>
      </c>
    </row>
    <row r="80" spans="2:5" x14ac:dyDescent="0.25">
      <c r="B80" s="113"/>
      <c r="C80" s="151">
        <v>42471</v>
      </c>
      <c r="D80" s="130">
        <v>32.444434450999999</v>
      </c>
      <c r="E80" s="130">
        <v>45.620315075999997</v>
      </c>
    </row>
    <row r="81" spans="2:5" x14ac:dyDescent="0.25">
      <c r="B81" s="113"/>
      <c r="C81" s="151">
        <v>42472</v>
      </c>
      <c r="D81" s="130">
        <v>23.233001676000001</v>
      </c>
      <c r="E81" s="130">
        <v>46.35794009</v>
      </c>
    </row>
    <row r="82" spans="2:5" x14ac:dyDescent="0.25">
      <c r="B82" s="113"/>
      <c r="C82" s="151">
        <v>42473</v>
      </c>
      <c r="D82" s="130">
        <v>23.737940170000002</v>
      </c>
      <c r="E82" s="130">
        <v>42.123872411000001</v>
      </c>
    </row>
    <row r="83" spans="2:5" x14ac:dyDescent="0.25">
      <c r="B83" s="113"/>
      <c r="C83" s="151">
        <v>42474</v>
      </c>
      <c r="D83" s="130">
        <v>29.259280956000001</v>
      </c>
      <c r="E83" s="130">
        <v>45.011550943999993</v>
      </c>
    </row>
    <row r="84" spans="2:5" x14ac:dyDescent="0.25">
      <c r="B84" s="113"/>
      <c r="C84" s="151">
        <v>42475</v>
      </c>
      <c r="D84" s="130">
        <v>99.650565334000007</v>
      </c>
      <c r="E84" s="130">
        <v>26.234976936999999</v>
      </c>
    </row>
    <row r="85" spans="2:5" x14ac:dyDescent="0.25">
      <c r="B85" s="113"/>
      <c r="C85" s="151">
        <v>42478</v>
      </c>
      <c r="D85" s="130">
        <v>24.519922313999999</v>
      </c>
      <c r="E85" s="130">
        <v>27.415549145</v>
      </c>
    </row>
    <row r="86" spans="2:5" x14ac:dyDescent="0.25">
      <c r="B86" s="113"/>
      <c r="C86" s="151">
        <v>42479</v>
      </c>
      <c r="D86" s="130">
        <v>40.174392234000003</v>
      </c>
      <c r="E86" s="130">
        <v>40.890561625000004</v>
      </c>
    </row>
    <row r="87" spans="2:5" x14ac:dyDescent="0.25">
      <c r="B87" s="113"/>
      <c r="C87" s="151">
        <v>42480</v>
      </c>
      <c r="D87" s="130">
        <v>46.535322178999998</v>
      </c>
      <c r="E87" s="130">
        <v>48.183173047000004</v>
      </c>
    </row>
    <row r="88" spans="2:5" x14ac:dyDescent="0.25">
      <c r="B88" s="113"/>
      <c r="C88" s="151">
        <v>42482</v>
      </c>
      <c r="D88" s="130">
        <v>20.271618057000001</v>
      </c>
      <c r="E88" s="130">
        <v>48.403539713999997</v>
      </c>
    </row>
    <row r="89" spans="2:5" x14ac:dyDescent="0.25">
      <c r="B89" s="113"/>
      <c r="C89" s="151">
        <v>42485</v>
      </c>
      <c r="D89" s="130">
        <v>17.75433945</v>
      </c>
      <c r="E89" s="130">
        <v>47.303601764999996</v>
      </c>
    </row>
    <row r="90" spans="2:5" x14ac:dyDescent="0.25">
      <c r="B90" s="113"/>
      <c r="C90" s="151">
        <v>42486</v>
      </c>
      <c r="D90" s="130">
        <v>17.829769417000001</v>
      </c>
      <c r="E90" s="130">
        <v>47.399061062000001</v>
      </c>
    </row>
    <row r="91" spans="2:5" x14ac:dyDescent="0.25">
      <c r="B91" s="113"/>
      <c r="C91" s="151">
        <v>42487</v>
      </c>
      <c r="D91" s="130">
        <v>23.551621818000001</v>
      </c>
      <c r="E91" s="130">
        <v>51.025339600000002</v>
      </c>
    </row>
    <row r="92" spans="2:5" x14ac:dyDescent="0.25">
      <c r="B92" s="113"/>
      <c r="C92" s="151">
        <v>42488</v>
      </c>
      <c r="D92" s="130">
        <v>14.437740169</v>
      </c>
      <c r="E92" s="130">
        <v>51.494360801999996</v>
      </c>
    </row>
    <row r="93" spans="2:5" x14ac:dyDescent="0.25">
      <c r="B93" s="113"/>
      <c r="C93" s="151">
        <v>42489</v>
      </c>
      <c r="D93" s="130">
        <v>63.210106748999998</v>
      </c>
      <c r="E93" s="130">
        <v>55.476246912000001</v>
      </c>
    </row>
    <row r="94" spans="2:5" x14ac:dyDescent="0.25">
      <c r="B94" s="113"/>
      <c r="C94" s="151">
        <v>42492</v>
      </c>
      <c r="D94" s="130">
        <v>71.463948974000004</v>
      </c>
      <c r="E94" s="130">
        <v>83.255137552999997</v>
      </c>
    </row>
    <row r="95" spans="2:5" x14ac:dyDescent="0.25">
      <c r="B95" s="113"/>
      <c r="C95" s="151">
        <v>42493</v>
      </c>
      <c r="D95" s="130">
        <v>26.034206599000001</v>
      </c>
      <c r="E95" s="130">
        <v>82.907448340999991</v>
      </c>
    </row>
    <row r="96" spans="2:5" x14ac:dyDescent="0.25">
      <c r="B96" s="113"/>
      <c r="C96" s="151">
        <v>42494</v>
      </c>
      <c r="D96" s="130">
        <v>29.980768799</v>
      </c>
      <c r="E96" s="130">
        <v>47.101429099999997</v>
      </c>
    </row>
    <row r="97" spans="2:5" x14ac:dyDescent="0.25">
      <c r="B97" s="113"/>
      <c r="C97" s="151">
        <v>42496</v>
      </c>
      <c r="D97" s="130">
        <v>26.191394782</v>
      </c>
      <c r="E97" s="130">
        <v>47.241192204000008</v>
      </c>
    </row>
    <row r="98" spans="2:5" x14ac:dyDescent="0.25">
      <c r="B98" s="113"/>
      <c r="C98" s="151">
        <v>42499</v>
      </c>
      <c r="D98" s="130">
        <v>31.175111092000002</v>
      </c>
      <c r="E98" s="130">
        <v>48.491917121000007</v>
      </c>
    </row>
    <row r="99" spans="2:5" x14ac:dyDescent="0.25">
      <c r="B99" s="113"/>
      <c r="C99" s="151">
        <v>42500</v>
      </c>
      <c r="D99" s="130">
        <v>43.162334561999998</v>
      </c>
      <c r="E99" s="130">
        <v>53.842154639</v>
      </c>
    </row>
    <row r="100" spans="2:5" x14ac:dyDescent="0.25">
      <c r="B100" s="113"/>
      <c r="C100" s="151">
        <v>42501</v>
      </c>
      <c r="D100" s="130">
        <v>24.396327527</v>
      </c>
      <c r="E100" s="130">
        <v>59.077144690999994</v>
      </c>
    </row>
    <row r="101" spans="2:5" x14ac:dyDescent="0.25">
      <c r="B101" s="113"/>
      <c r="C101" s="151">
        <v>42502</v>
      </c>
      <c r="D101" s="130">
        <v>20.295875984999999</v>
      </c>
      <c r="E101" s="130">
        <v>58.796022157999992</v>
      </c>
    </row>
    <row r="102" spans="2:5" x14ac:dyDescent="0.25">
      <c r="B102" s="113"/>
      <c r="C102" s="151">
        <v>42503</v>
      </c>
      <c r="D102" s="130">
        <v>23.026274527999998</v>
      </c>
      <c r="E102" s="130">
        <v>56.179266884000008</v>
      </c>
    </row>
    <row r="103" spans="2:5" x14ac:dyDescent="0.25">
      <c r="B103" s="113"/>
      <c r="C103" s="151">
        <v>42507</v>
      </c>
      <c r="D103" s="130">
        <v>56.147654641000003</v>
      </c>
      <c r="E103" s="130">
        <v>22.883473963999997</v>
      </c>
    </row>
    <row r="104" spans="2:5" x14ac:dyDescent="0.25">
      <c r="B104" s="113"/>
      <c r="C104" s="151">
        <v>42508</v>
      </c>
      <c r="D104" s="130">
        <v>23.432343586999998</v>
      </c>
      <c r="E104" s="130">
        <v>40.279403675999994</v>
      </c>
    </row>
    <row r="105" spans="2:5" x14ac:dyDescent="0.25">
      <c r="B105" s="113"/>
      <c r="C105" s="151">
        <v>42509</v>
      </c>
      <c r="D105" s="130">
        <v>28.547909849</v>
      </c>
      <c r="E105" s="130">
        <v>49.524809753</v>
      </c>
    </row>
    <row r="106" spans="2:5" x14ac:dyDescent="0.25">
      <c r="B106" s="113"/>
      <c r="C106" s="151">
        <v>42510</v>
      </c>
      <c r="D106" s="130">
        <v>27.977445123999999</v>
      </c>
      <c r="E106" s="130">
        <v>48.994827004000001</v>
      </c>
    </row>
    <row r="107" spans="2:5" x14ac:dyDescent="0.25">
      <c r="B107" s="113"/>
      <c r="C107" s="151">
        <v>42513</v>
      </c>
      <c r="D107" s="130">
        <v>18.040647071999999</v>
      </c>
      <c r="E107" s="130">
        <v>48.994827004000001</v>
      </c>
    </row>
    <row r="108" spans="2:5" x14ac:dyDescent="0.25">
      <c r="B108" s="113"/>
      <c r="C108" s="151">
        <v>42514</v>
      </c>
      <c r="D108" s="130">
        <v>13.186280083</v>
      </c>
      <c r="E108" s="130">
        <v>50.475753650999998</v>
      </c>
    </row>
    <row r="109" spans="2:5" x14ac:dyDescent="0.25">
      <c r="B109" s="113"/>
      <c r="C109" s="151">
        <v>42515</v>
      </c>
      <c r="D109" s="130">
        <v>26.955778749</v>
      </c>
      <c r="E109" s="130">
        <v>56.921549549000005</v>
      </c>
    </row>
    <row r="110" spans="2:5" x14ac:dyDescent="0.25">
      <c r="B110" s="113"/>
      <c r="C110" s="151">
        <v>42516</v>
      </c>
      <c r="D110" s="130">
        <v>21.421525422999999</v>
      </c>
      <c r="E110" s="130">
        <v>56.842538109999992</v>
      </c>
    </row>
    <row r="111" spans="2:5" x14ac:dyDescent="0.25">
      <c r="B111" s="113"/>
      <c r="C111" s="151">
        <v>42517</v>
      </c>
      <c r="D111" s="130">
        <v>29.385378877000001</v>
      </c>
      <c r="E111" s="130">
        <v>52.681997646000013</v>
      </c>
    </row>
    <row r="112" spans="2:5" x14ac:dyDescent="0.25">
      <c r="B112" s="113"/>
      <c r="C112" s="151">
        <v>42520</v>
      </c>
      <c r="D112" s="130">
        <v>23.305025684</v>
      </c>
      <c r="E112" s="130">
        <v>49.022259446000007</v>
      </c>
    </row>
    <row r="113" spans="2:5" x14ac:dyDescent="0.25">
      <c r="B113" s="113"/>
      <c r="C113" s="151">
        <v>42521</v>
      </c>
      <c r="D113" s="130">
        <v>43.988586921</v>
      </c>
      <c r="E113" s="130">
        <v>52.694923592999999</v>
      </c>
    </row>
    <row r="114" spans="2:5" x14ac:dyDescent="0.25">
      <c r="B114" s="113"/>
      <c r="C114" s="151">
        <v>42522</v>
      </c>
      <c r="D114" s="130">
        <v>55.383938211999997</v>
      </c>
      <c r="E114" s="130">
        <v>78.729645669999996</v>
      </c>
    </row>
    <row r="115" spans="2:5" x14ac:dyDescent="0.25">
      <c r="B115" s="113"/>
      <c r="C115" s="151">
        <v>42523</v>
      </c>
      <c r="D115" s="130">
        <v>41.587226671000003</v>
      </c>
      <c r="E115" s="130">
        <v>92.047841004000006</v>
      </c>
    </row>
    <row r="116" spans="2:5" x14ac:dyDescent="0.25">
      <c r="B116" s="113"/>
      <c r="C116" s="151">
        <v>42524</v>
      </c>
      <c r="D116" s="130">
        <v>20.740293775000001</v>
      </c>
      <c r="E116" s="130">
        <v>93.737019536000005</v>
      </c>
    </row>
    <row r="117" spans="2:5" x14ac:dyDescent="0.25">
      <c r="B117" s="113"/>
      <c r="C117" s="151">
        <v>42527</v>
      </c>
      <c r="D117" s="130">
        <v>47.823520614000003</v>
      </c>
      <c r="E117" s="130">
        <v>62.174590467000009</v>
      </c>
    </row>
    <row r="118" spans="2:5" x14ac:dyDescent="0.25">
      <c r="B118" s="113"/>
      <c r="C118" s="151">
        <v>42528</v>
      </c>
      <c r="D118" s="130">
        <v>28.657362384999999</v>
      </c>
      <c r="E118" s="130">
        <v>58.976539049999992</v>
      </c>
    </row>
    <row r="119" spans="2:5" x14ac:dyDescent="0.25">
      <c r="B119" s="113"/>
      <c r="C119" s="151">
        <v>42529</v>
      </c>
      <c r="D119" s="130">
        <v>32.606222766999998</v>
      </c>
      <c r="E119" s="130">
        <v>46.804824189999998</v>
      </c>
    </row>
    <row r="120" spans="2:5" x14ac:dyDescent="0.25">
      <c r="B120" s="113"/>
      <c r="C120" s="151">
        <v>42530</v>
      </c>
      <c r="D120" s="130">
        <v>26.868407333</v>
      </c>
      <c r="E120" s="130">
        <v>53.828915482000006</v>
      </c>
    </row>
    <row r="121" spans="2:5" x14ac:dyDescent="0.25">
      <c r="B121" s="113"/>
      <c r="C121" s="151">
        <v>42531</v>
      </c>
      <c r="D121" s="130">
        <v>46.086974320000003</v>
      </c>
      <c r="E121" s="130">
        <v>52.389013179999999</v>
      </c>
    </row>
    <row r="122" spans="2:5" x14ac:dyDescent="0.25">
      <c r="B122" s="113"/>
      <c r="C122" s="151">
        <v>42534</v>
      </c>
      <c r="D122" s="130">
        <v>39.583484943999999</v>
      </c>
      <c r="E122" s="130">
        <v>62.324226335999995</v>
      </c>
    </row>
    <row r="123" spans="2:5" x14ac:dyDescent="0.25">
      <c r="B123" s="113"/>
      <c r="C123" s="151">
        <v>42535</v>
      </c>
      <c r="D123" s="130">
        <v>29.031210131000002</v>
      </c>
      <c r="E123" s="130">
        <v>63.085752622999998</v>
      </c>
    </row>
    <row r="124" spans="2:5" x14ac:dyDescent="0.25">
      <c r="B124" s="113"/>
      <c r="C124" s="151">
        <v>42536</v>
      </c>
      <c r="D124" s="130">
        <v>87.560455638999997</v>
      </c>
      <c r="E124" s="130">
        <v>44.885154726000003</v>
      </c>
    </row>
    <row r="125" spans="2:5" x14ac:dyDescent="0.25">
      <c r="B125" s="113"/>
      <c r="C125" s="151">
        <v>42537</v>
      </c>
      <c r="D125" s="130">
        <v>32.744411651</v>
      </c>
      <c r="E125" s="130">
        <v>44.704515882999999</v>
      </c>
    </row>
    <row r="126" spans="2:5" x14ac:dyDescent="0.25">
      <c r="B126" s="113"/>
      <c r="C126" s="151">
        <v>42541</v>
      </c>
      <c r="D126" s="130">
        <v>43.731997378000003</v>
      </c>
      <c r="E126" s="130">
        <v>55.229099531000003</v>
      </c>
    </row>
    <row r="127" spans="2:5" x14ac:dyDescent="0.25">
      <c r="B127" s="113"/>
      <c r="C127" s="151">
        <v>42542</v>
      </c>
      <c r="D127" s="130">
        <v>22.825909806999999</v>
      </c>
      <c r="E127" s="130">
        <v>58.909782438000001</v>
      </c>
    </row>
    <row r="128" spans="2:5" x14ac:dyDescent="0.25">
      <c r="B128" s="113"/>
      <c r="C128" s="151">
        <v>42543</v>
      </c>
      <c r="D128" s="130">
        <v>19.459128246999999</v>
      </c>
      <c r="E128" s="130">
        <v>57.794867126</v>
      </c>
    </row>
    <row r="129" spans="2:5" x14ac:dyDescent="0.25">
      <c r="B129" s="113"/>
      <c r="C129" s="151">
        <v>42544</v>
      </c>
      <c r="D129" s="130">
        <v>14.394027748999999</v>
      </c>
      <c r="E129" s="130">
        <v>61.303035569000002</v>
      </c>
    </row>
    <row r="130" spans="2:5" x14ac:dyDescent="0.25">
      <c r="B130" s="113"/>
      <c r="C130" s="151">
        <v>42545</v>
      </c>
      <c r="D130" s="130">
        <v>24.618760764000001</v>
      </c>
      <c r="E130" s="130">
        <v>57.653631683999997</v>
      </c>
    </row>
    <row r="131" spans="2:5" x14ac:dyDescent="0.25">
      <c r="B131" s="113"/>
      <c r="C131" s="151">
        <v>42548</v>
      </c>
      <c r="D131" s="130">
        <v>35.246695930000001</v>
      </c>
      <c r="E131" s="130">
        <v>62.904165493000001</v>
      </c>
    </row>
    <row r="132" spans="2:5" x14ac:dyDescent="0.25">
      <c r="B132" s="113"/>
      <c r="C132" s="151">
        <v>42549</v>
      </c>
      <c r="D132" s="130">
        <v>45.166507047000003</v>
      </c>
      <c r="E132" s="130">
        <v>95.056819529999999</v>
      </c>
    </row>
    <row r="133" spans="2:5" x14ac:dyDescent="0.25">
      <c r="B133" s="113"/>
      <c r="C133" s="151">
        <v>42550</v>
      </c>
      <c r="D133" s="130">
        <v>81.105380547999999</v>
      </c>
      <c r="E133" s="130">
        <v>54.445249054999998</v>
      </c>
    </row>
    <row r="134" spans="2:5" x14ac:dyDescent="0.25">
      <c r="B134" s="113"/>
      <c r="C134" s="151">
        <v>42551</v>
      </c>
      <c r="D134" s="130">
        <v>50.938491278000001</v>
      </c>
      <c r="E134" s="130">
        <v>58.140515440999998</v>
      </c>
    </row>
    <row r="135" spans="2:5" x14ac:dyDescent="0.25">
      <c r="B135" s="113"/>
      <c r="C135" s="151">
        <v>42552</v>
      </c>
      <c r="D135" s="130">
        <v>61.168880020000003</v>
      </c>
      <c r="E135" s="130">
        <v>97.041529053000005</v>
      </c>
    </row>
    <row r="136" spans="2:5" x14ac:dyDescent="0.25">
      <c r="B136" s="113"/>
      <c r="C136" s="151">
        <v>42555</v>
      </c>
      <c r="D136" s="130">
        <v>49.918025415000002</v>
      </c>
      <c r="E136" s="130">
        <v>106.51400722100001</v>
      </c>
    </row>
    <row r="137" spans="2:5" x14ac:dyDescent="0.25">
      <c r="B137" s="113"/>
      <c r="C137" s="151">
        <v>42556</v>
      </c>
      <c r="D137" s="130">
        <v>33.429405199000001</v>
      </c>
      <c r="E137" s="130">
        <v>111.071923305</v>
      </c>
    </row>
    <row r="138" spans="2:5" x14ac:dyDescent="0.25">
      <c r="B138" s="113"/>
      <c r="C138" s="151">
        <v>42557</v>
      </c>
      <c r="D138" s="130">
        <v>14.558886268</v>
      </c>
      <c r="E138" s="130">
        <v>36.915689151999999</v>
      </c>
    </row>
    <row r="139" spans="2:5" x14ac:dyDescent="0.25">
      <c r="B139" s="113"/>
      <c r="C139" s="151">
        <v>42558</v>
      </c>
      <c r="D139" s="130">
        <v>16.762212995999999</v>
      </c>
      <c r="E139" s="130">
        <v>37.085951205000008</v>
      </c>
    </row>
    <row r="140" spans="2:5" x14ac:dyDescent="0.25">
      <c r="B140" s="113"/>
      <c r="C140" s="151">
        <v>42559</v>
      </c>
      <c r="D140" s="130">
        <v>34.370323085000003</v>
      </c>
      <c r="E140" s="130">
        <v>33.404563828000001</v>
      </c>
    </row>
    <row r="141" spans="2:5" x14ac:dyDescent="0.25">
      <c r="B141" s="113"/>
      <c r="C141" s="151">
        <v>42562</v>
      </c>
      <c r="D141" s="130">
        <v>34.653826666000001</v>
      </c>
      <c r="E141" s="130">
        <v>37.784785066999994</v>
      </c>
    </row>
    <row r="142" spans="2:5" x14ac:dyDescent="0.25">
      <c r="B142" s="113"/>
      <c r="C142" s="151">
        <v>42563</v>
      </c>
      <c r="D142" s="130">
        <v>21.823725236000001</v>
      </c>
      <c r="E142" s="130">
        <v>48.680404928999998</v>
      </c>
    </row>
    <row r="143" spans="2:5" x14ac:dyDescent="0.25">
      <c r="B143" s="113"/>
      <c r="C143" s="151">
        <v>42564</v>
      </c>
      <c r="D143" s="130">
        <v>27.912731022999999</v>
      </c>
      <c r="E143" s="130">
        <v>50.913391046000001</v>
      </c>
    </row>
    <row r="144" spans="2:5" x14ac:dyDescent="0.25">
      <c r="B144" s="113"/>
      <c r="C144" s="151">
        <v>42565</v>
      </c>
      <c r="D144" s="130">
        <v>22.263448240999999</v>
      </c>
      <c r="E144" s="130">
        <v>48.488128212999996</v>
      </c>
    </row>
    <row r="145" spans="2:5" x14ac:dyDescent="0.25">
      <c r="B145" s="113"/>
      <c r="C145" s="151">
        <v>42566</v>
      </c>
      <c r="D145" s="130">
        <v>57.214904169</v>
      </c>
      <c r="E145" s="130">
        <v>15.743797195000001</v>
      </c>
    </row>
    <row r="146" spans="2:5" x14ac:dyDescent="0.25">
      <c r="B146" s="113"/>
      <c r="C146" s="151">
        <v>42569</v>
      </c>
      <c r="D146" s="130">
        <v>24.252194637999999</v>
      </c>
      <c r="E146" s="130">
        <v>15.237375854000001</v>
      </c>
    </row>
    <row r="147" spans="2:5" x14ac:dyDescent="0.25">
      <c r="B147" s="113"/>
      <c r="C147" s="151">
        <v>42570</v>
      </c>
      <c r="D147" s="130">
        <v>31.118502496000001</v>
      </c>
      <c r="E147" s="130">
        <v>29.602172702000004</v>
      </c>
    </row>
    <row r="148" spans="2:5" x14ac:dyDescent="0.25">
      <c r="B148" s="113"/>
      <c r="C148" s="151">
        <v>42571</v>
      </c>
      <c r="D148" s="130">
        <v>29.922482643999999</v>
      </c>
      <c r="E148" s="130">
        <v>51.987969232000005</v>
      </c>
    </row>
    <row r="149" spans="2:5" x14ac:dyDescent="0.25">
      <c r="B149" s="113"/>
      <c r="C149" s="151">
        <v>42572</v>
      </c>
      <c r="D149" s="130">
        <v>15.485615223</v>
      </c>
      <c r="E149" s="130">
        <v>51.370722992999994</v>
      </c>
    </row>
    <row r="150" spans="2:5" x14ac:dyDescent="0.25">
      <c r="B150" s="113"/>
      <c r="C150" s="151">
        <v>42573</v>
      </c>
      <c r="D150" s="130">
        <v>20.957304778000001</v>
      </c>
      <c r="E150" s="130">
        <v>47.287381123999992</v>
      </c>
    </row>
    <row r="151" spans="2:5" x14ac:dyDescent="0.25">
      <c r="B151" s="113"/>
      <c r="C151" s="151">
        <v>42576</v>
      </c>
      <c r="D151" s="130">
        <v>18.936694348</v>
      </c>
      <c r="E151" s="130">
        <v>45.470190007999996</v>
      </c>
    </row>
    <row r="152" spans="2:5" x14ac:dyDescent="0.25">
      <c r="B152" s="113"/>
      <c r="C152" s="151">
        <v>42577</v>
      </c>
      <c r="D152" s="130">
        <v>16.416143599000002</v>
      </c>
      <c r="E152" s="130">
        <v>48.391732212000001</v>
      </c>
    </row>
    <row r="153" spans="2:5" x14ac:dyDescent="0.25">
      <c r="B153" s="113"/>
      <c r="C153" s="151">
        <v>42578</v>
      </c>
      <c r="D153" s="130">
        <v>16.126430399</v>
      </c>
      <c r="E153" s="130">
        <v>57.435721147000002</v>
      </c>
    </row>
    <row r="154" spans="2:5" x14ac:dyDescent="0.25">
      <c r="B154" s="113"/>
      <c r="C154" s="151">
        <v>42579</v>
      </c>
      <c r="D154" s="130">
        <v>17.653937617</v>
      </c>
      <c r="E154" s="130">
        <v>56.277432787000002</v>
      </c>
    </row>
    <row r="155" spans="2:5" x14ac:dyDescent="0.25">
      <c r="B155" s="113"/>
      <c r="C155" s="151">
        <v>42580</v>
      </c>
      <c r="D155" s="130">
        <v>38.820003469</v>
      </c>
      <c r="E155" s="130">
        <v>56.055542000000003</v>
      </c>
    </row>
    <row r="156" spans="2:5" x14ac:dyDescent="0.25">
      <c r="B156" s="113"/>
      <c r="C156" s="151">
        <v>42584</v>
      </c>
      <c r="D156" s="130">
        <v>99.510019271000004</v>
      </c>
      <c r="E156" s="130">
        <v>92.359499048999993</v>
      </c>
    </row>
    <row r="157" spans="2:5" x14ac:dyDescent="0.25">
      <c r="B157" s="113"/>
      <c r="C157" s="151">
        <v>42585</v>
      </c>
      <c r="D157" s="130">
        <v>27.403102526000001</v>
      </c>
      <c r="E157" s="130">
        <v>83.932310594</v>
      </c>
    </row>
    <row r="158" spans="2:5" x14ac:dyDescent="0.25">
      <c r="B158" s="113"/>
      <c r="C158" s="151">
        <v>42586</v>
      </c>
      <c r="D158" s="130">
        <v>46.134222426999997</v>
      </c>
      <c r="E158" s="130">
        <v>69.051608439000006</v>
      </c>
    </row>
    <row r="159" spans="2:5" x14ac:dyDescent="0.25">
      <c r="B159" s="113"/>
      <c r="C159" s="151">
        <v>42587</v>
      </c>
      <c r="D159" s="130">
        <v>61.047072004</v>
      </c>
      <c r="E159" s="130">
        <v>30.836350823</v>
      </c>
    </row>
    <row r="160" spans="2:5" x14ac:dyDescent="0.25">
      <c r="B160" s="113"/>
      <c r="C160" s="151">
        <v>42590</v>
      </c>
      <c r="D160" s="130">
        <v>27.562494233999999</v>
      </c>
      <c r="E160" s="130">
        <v>28.418990281999999</v>
      </c>
    </row>
    <row r="161" spans="2:5" x14ac:dyDescent="0.25">
      <c r="B161" s="113"/>
      <c r="C161" s="151">
        <v>42591</v>
      </c>
      <c r="D161" s="130">
        <v>37.030577284000003</v>
      </c>
      <c r="E161" s="130">
        <v>30.640095952999999</v>
      </c>
    </row>
    <row r="162" spans="2:5" x14ac:dyDescent="0.25">
      <c r="B162" s="113"/>
      <c r="C162" s="151">
        <v>42592</v>
      </c>
      <c r="D162" s="130">
        <v>34.365730272999997</v>
      </c>
      <c r="E162" s="130">
        <v>64.017971935000006</v>
      </c>
    </row>
    <row r="163" spans="2:5" x14ac:dyDescent="0.25">
      <c r="B163" s="113"/>
      <c r="C163" s="151">
        <v>42593</v>
      </c>
      <c r="D163" s="130">
        <v>24.154272708000001</v>
      </c>
      <c r="E163" s="130">
        <v>70.927614640000016</v>
      </c>
    </row>
    <row r="164" spans="2:5" x14ac:dyDescent="0.25">
      <c r="B164" s="113"/>
      <c r="C164" s="151">
        <v>42594</v>
      </c>
      <c r="D164" s="130">
        <v>27.897734879000001</v>
      </c>
      <c r="E164" s="130">
        <v>71.962538852999984</v>
      </c>
    </row>
    <row r="165" spans="2:5" x14ac:dyDescent="0.25">
      <c r="B165" s="113"/>
      <c r="C165" s="151">
        <v>42597</v>
      </c>
      <c r="D165" s="130">
        <v>100.324121949</v>
      </c>
      <c r="E165" s="130">
        <v>56.432072354999995</v>
      </c>
    </row>
    <row r="166" spans="2:5" x14ac:dyDescent="0.25">
      <c r="B166" s="113"/>
      <c r="C166" s="151">
        <v>42598</v>
      </c>
      <c r="D166" s="130">
        <v>21.335517396</v>
      </c>
      <c r="E166" s="130">
        <v>57.957806658000003</v>
      </c>
    </row>
    <row r="167" spans="2:5" x14ac:dyDescent="0.25">
      <c r="B167" s="113"/>
      <c r="C167" s="151">
        <v>42599</v>
      </c>
      <c r="D167" s="130">
        <v>29.606895306999998</v>
      </c>
      <c r="E167" s="130">
        <v>58.323609015000002</v>
      </c>
    </row>
    <row r="168" spans="2:5" x14ac:dyDescent="0.25">
      <c r="B168" s="113"/>
      <c r="C168" s="151">
        <v>42600</v>
      </c>
      <c r="D168" s="130">
        <v>15.964531681</v>
      </c>
      <c r="E168" s="130">
        <v>60.260605108</v>
      </c>
    </row>
    <row r="169" spans="2:5" x14ac:dyDescent="0.25">
      <c r="B169" s="113"/>
      <c r="C169" s="151">
        <v>42601</v>
      </c>
      <c r="D169" s="130">
        <v>23.840844206</v>
      </c>
      <c r="E169" s="130">
        <v>58.893376381000003</v>
      </c>
    </row>
    <row r="170" spans="2:5" x14ac:dyDescent="0.25">
      <c r="B170" s="113"/>
      <c r="C170" s="151">
        <v>42604</v>
      </c>
      <c r="D170" s="130">
        <v>33.902280398000002</v>
      </c>
      <c r="E170" s="130">
        <v>59.339460820999996</v>
      </c>
    </row>
    <row r="171" spans="2:5" x14ac:dyDescent="0.25">
      <c r="B171" s="113"/>
      <c r="C171" s="151">
        <v>42605</v>
      </c>
      <c r="D171" s="130">
        <v>21.899885692000002</v>
      </c>
      <c r="E171" s="130">
        <v>60.605052812999993</v>
      </c>
    </row>
    <row r="172" spans="2:5" x14ac:dyDescent="0.25">
      <c r="B172" s="113"/>
      <c r="C172" s="151">
        <v>42606</v>
      </c>
      <c r="D172" s="130">
        <v>38.775233749000002</v>
      </c>
      <c r="E172" s="130">
        <v>98.710116751000015</v>
      </c>
    </row>
    <row r="173" spans="2:5" x14ac:dyDescent="0.25">
      <c r="B173" s="113"/>
      <c r="C173" s="151">
        <v>42607</v>
      </c>
      <c r="D173" s="130">
        <v>18.639654023999999</v>
      </c>
      <c r="E173" s="130">
        <v>82.274450268999999</v>
      </c>
    </row>
    <row r="174" spans="2:5" x14ac:dyDescent="0.25">
      <c r="B174" s="113"/>
      <c r="C174" s="151">
        <v>42608</v>
      </c>
      <c r="D174" s="130">
        <v>28.126482828</v>
      </c>
      <c r="E174" s="130">
        <v>80.818801265000005</v>
      </c>
    </row>
    <row r="175" spans="2:5" x14ac:dyDescent="0.25">
      <c r="B175" s="113"/>
      <c r="C175" s="151">
        <v>42611</v>
      </c>
      <c r="D175" s="130">
        <v>31.790111687</v>
      </c>
      <c r="E175" s="130">
        <v>79.626700530999997</v>
      </c>
    </row>
    <row r="176" spans="2:5" x14ac:dyDescent="0.25">
      <c r="B176" s="113"/>
      <c r="C176" s="151">
        <v>42612</v>
      </c>
      <c r="D176" s="130">
        <v>38.773734666999999</v>
      </c>
      <c r="E176" s="130">
        <v>80.915355902000002</v>
      </c>
    </row>
    <row r="177" spans="2:5" x14ac:dyDescent="0.25">
      <c r="B177" s="113"/>
      <c r="C177" s="151">
        <v>42613</v>
      </c>
      <c r="D177" s="130">
        <v>44.395465086000002</v>
      </c>
      <c r="E177" s="130">
        <v>39.633241152999993</v>
      </c>
    </row>
    <row r="178" spans="2:5" x14ac:dyDescent="0.25">
      <c r="B178" s="113"/>
      <c r="C178" s="151">
        <v>42614</v>
      </c>
      <c r="D178" s="130">
        <v>61.736781358999998</v>
      </c>
      <c r="E178" s="130">
        <v>59.792867716999993</v>
      </c>
    </row>
    <row r="179" spans="2:5" x14ac:dyDescent="0.25">
      <c r="B179" s="113"/>
      <c r="C179" s="151">
        <v>42615</v>
      </c>
      <c r="D179" s="130">
        <v>55.584032831000002</v>
      </c>
      <c r="E179" s="130">
        <v>77.981792971999994</v>
      </c>
    </row>
    <row r="180" spans="2:5" x14ac:dyDescent="0.25">
      <c r="B180" s="113"/>
      <c r="C180" s="151">
        <v>42618</v>
      </c>
      <c r="D180" s="130">
        <v>25.404360700000002</v>
      </c>
      <c r="E180" s="130">
        <v>75.314941751999996</v>
      </c>
    </row>
    <row r="181" spans="2:5" x14ac:dyDescent="0.25">
      <c r="B181" s="113"/>
      <c r="C181" s="151">
        <v>42619</v>
      </c>
      <c r="D181" s="130">
        <v>28.369801563999999</v>
      </c>
      <c r="E181" s="130">
        <v>78.447786250999997</v>
      </c>
    </row>
    <row r="182" spans="2:5" x14ac:dyDescent="0.25">
      <c r="B182" s="113"/>
      <c r="C182" s="151">
        <v>42620</v>
      </c>
      <c r="D182" s="130">
        <v>24.718318506999999</v>
      </c>
      <c r="E182" s="130">
        <v>36.244318142000004</v>
      </c>
    </row>
    <row r="183" spans="2:5" x14ac:dyDescent="0.25">
      <c r="B183" s="113"/>
      <c r="C183" s="151">
        <v>42621</v>
      </c>
      <c r="D183" s="130">
        <v>29.280890071999998</v>
      </c>
      <c r="E183" s="130">
        <v>37.560885137</v>
      </c>
    </row>
    <row r="184" spans="2:5" x14ac:dyDescent="0.25">
      <c r="B184" s="113"/>
      <c r="C184" s="151">
        <v>42622</v>
      </c>
      <c r="D184" s="130">
        <v>25.840340123000001</v>
      </c>
      <c r="E184" s="130">
        <v>38.365017662000007</v>
      </c>
    </row>
    <row r="185" spans="2:5" x14ac:dyDescent="0.25">
      <c r="B185" s="113"/>
      <c r="C185" s="151">
        <v>42625</v>
      </c>
      <c r="D185" s="130">
        <v>41.759337977999998</v>
      </c>
      <c r="E185" s="130">
        <v>40.450438628000001</v>
      </c>
    </row>
    <row r="186" spans="2:5" x14ac:dyDescent="0.25">
      <c r="B186" s="113"/>
      <c r="C186" s="151">
        <v>42626</v>
      </c>
      <c r="D186" s="130">
        <v>34.438367188999997</v>
      </c>
      <c r="E186" s="130">
        <v>40.593219215999994</v>
      </c>
    </row>
    <row r="187" spans="2:5" x14ac:dyDescent="0.25">
      <c r="B187" s="113"/>
      <c r="C187" s="151">
        <v>42627</v>
      </c>
      <c r="D187" s="130">
        <v>32.234064338000003</v>
      </c>
      <c r="E187" s="130">
        <v>45.019207858000001</v>
      </c>
    </row>
    <row r="188" spans="2:5" x14ac:dyDescent="0.25">
      <c r="B188" s="113"/>
      <c r="C188" s="151">
        <v>42628</v>
      </c>
      <c r="D188" s="130">
        <v>65.322322533000005</v>
      </c>
      <c r="E188" s="130">
        <v>11.707262186000001</v>
      </c>
    </row>
    <row r="189" spans="2:5" x14ac:dyDescent="0.25">
      <c r="B189" s="113"/>
      <c r="C189" s="151">
        <v>42629</v>
      </c>
      <c r="D189" s="130">
        <v>33.416166107999999</v>
      </c>
      <c r="E189" s="130">
        <v>8.560664448999999</v>
      </c>
    </row>
    <row r="190" spans="2:5" x14ac:dyDescent="0.25">
      <c r="B190" s="113"/>
      <c r="C190" s="151">
        <v>42632</v>
      </c>
      <c r="D190" s="130">
        <v>48.886189021</v>
      </c>
      <c r="E190" s="130">
        <v>20.404129513000001</v>
      </c>
    </row>
    <row r="191" spans="2:5" x14ac:dyDescent="0.25">
      <c r="B191" s="113"/>
      <c r="C191" s="151">
        <v>42633</v>
      </c>
      <c r="D191" s="130">
        <v>32.547448326000001</v>
      </c>
      <c r="E191" s="130">
        <v>21.544488268000006</v>
      </c>
    </row>
    <row r="192" spans="2:5" x14ac:dyDescent="0.25">
      <c r="B192" s="113"/>
      <c r="C192" s="151">
        <v>42634</v>
      </c>
      <c r="D192" s="130">
        <v>34.917578820999999</v>
      </c>
      <c r="E192" s="130">
        <v>40.744178937999997</v>
      </c>
    </row>
    <row r="193" spans="2:5" x14ac:dyDescent="0.25">
      <c r="B193" s="113"/>
      <c r="C193" s="151">
        <v>42635</v>
      </c>
      <c r="D193" s="130">
        <v>16.796796944</v>
      </c>
      <c r="E193" s="130">
        <v>40.732849723000001</v>
      </c>
    </row>
    <row r="194" spans="2:5" x14ac:dyDescent="0.25">
      <c r="B194" s="113"/>
      <c r="C194" s="151">
        <v>42636</v>
      </c>
      <c r="D194" s="130">
        <v>25.766385362000001</v>
      </c>
      <c r="E194" s="130">
        <v>42.172610812999999</v>
      </c>
    </row>
    <row r="195" spans="2:5" x14ac:dyDescent="0.25">
      <c r="B195" s="113"/>
      <c r="C195" s="151">
        <v>42639</v>
      </c>
      <c r="D195" s="130">
        <v>26.127379965999999</v>
      </c>
      <c r="E195" s="130">
        <v>42.960134779999997</v>
      </c>
    </row>
    <row r="196" spans="2:5" x14ac:dyDescent="0.25">
      <c r="B196" s="113"/>
      <c r="C196" s="151">
        <v>42640</v>
      </c>
      <c r="D196" s="130">
        <v>23.447870663</v>
      </c>
      <c r="E196" s="130">
        <v>42.617277650000005</v>
      </c>
    </row>
    <row r="197" spans="2:5" x14ac:dyDescent="0.25">
      <c r="B197" s="113"/>
      <c r="C197" s="151">
        <v>42641</v>
      </c>
      <c r="D197" s="130">
        <v>50.878869424999998</v>
      </c>
      <c r="E197" s="130">
        <v>53.472716274</v>
      </c>
    </row>
    <row r="198" spans="2:5" x14ac:dyDescent="0.25">
      <c r="B198" s="113"/>
      <c r="C198" s="151">
        <v>42642</v>
      </c>
      <c r="D198" s="130">
        <v>21.395576008999999</v>
      </c>
      <c r="E198" s="130">
        <v>55.061508118999996</v>
      </c>
    </row>
    <row r="199" spans="2:5" x14ac:dyDescent="0.25">
      <c r="B199" s="113"/>
      <c r="C199" s="151">
        <v>42643</v>
      </c>
      <c r="D199" s="130">
        <v>71.168870589999997</v>
      </c>
      <c r="E199" s="130">
        <v>55.790236470000004</v>
      </c>
    </row>
    <row r="200" spans="2:5" x14ac:dyDescent="0.25">
      <c r="B200" s="113"/>
      <c r="C200" s="151">
        <v>42646</v>
      </c>
      <c r="D200" s="130">
        <v>82.857123047000002</v>
      </c>
      <c r="E200" s="130">
        <v>87.087388367999992</v>
      </c>
    </row>
    <row r="201" spans="2:5" x14ac:dyDescent="0.25">
      <c r="B201" s="113"/>
      <c r="C201" s="151">
        <v>42647</v>
      </c>
      <c r="D201" s="130">
        <v>33.265859677000002</v>
      </c>
      <c r="E201" s="130">
        <v>85.249600974999993</v>
      </c>
    </row>
    <row r="202" spans="2:5" x14ac:dyDescent="0.25">
      <c r="B202" s="113"/>
      <c r="C202" s="151">
        <v>42648</v>
      </c>
      <c r="D202" s="130">
        <v>77.912613911999998</v>
      </c>
      <c r="E202" s="130">
        <v>28.517532646999999</v>
      </c>
    </row>
    <row r="203" spans="2:5" x14ac:dyDescent="0.25">
      <c r="B203" s="113"/>
      <c r="C203" s="151">
        <v>42649</v>
      </c>
      <c r="D203" s="130">
        <v>31.018938562999999</v>
      </c>
      <c r="E203" s="130">
        <v>30.760049092000003</v>
      </c>
    </row>
    <row r="204" spans="2:5" x14ac:dyDescent="0.25">
      <c r="B204" s="113"/>
      <c r="C204" s="151">
        <v>42650</v>
      </c>
      <c r="D204" s="130">
        <v>36.398606305999998</v>
      </c>
      <c r="E204" s="130">
        <v>30.996954618</v>
      </c>
    </row>
    <row r="205" spans="2:5" x14ac:dyDescent="0.25">
      <c r="B205" s="113"/>
      <c r="C205" s="151">
        <v>42653</v>
      </c>
      <c r="D205" s="130">
        <v>32.474954435000001</v>
      </c>
      <c r="E205" s="130">
        <v>32.398817692000002</v>
      </c>
    </row>
    <row r="206" spans="2:5" x14ac:dyDescent="0.25">
      <c r="B206" s="113"/>
      <c r="C206" s="151">
        <v>42654</v>
      </c>
      <c r="D206" s="130">
        <v>25.301092516000001</v>
      </c>
      <c r="E206" s="130">
        <v>35.912457556</v>
      </c>
    </row>
    <row r="207" spans="2:5" x14ac:dyDescent="0.25">
      <c r="B207" s="113"/>
      <c r="C207" s="151">
        <v>42655</v>
      </c>
      <c r="D207" s="130">
        <v>32.229767258999999</v>
      </c>
      <c r="E207" s="130">
        <v>52.198474303000005</v>
      </c>
    </row>
    <row r="208" spans="2:5" x14ac:dyDescent="0.25">
      <c r="B208" s="113"/>
      <c r="C208" s="151">
        <v>42656</v>
      </c>
      <c r="D208" s="130">
        <v>64.100307935999993</v>
      </c>
      <c r="E208" s="130">
        <v>63.380384301999996</v>
      </c>
    </row>
    <row r="209" spans="2:5" x14ac:dyDescent="0.25">
      <c r="B209" s="113"/>
      <c r="C209" s="151">
        <v>42657</v>
      </c>
      <c r="D209" s="130">
        <v>26.148157985000001</v>
      </c>
      <c r="E209" s="130">
        <v>63.274087349999995</v>
      </c>
    </row>
    <row r="210" spans="2:5" x14ac:dyDescent="0.25">
      <c r="B210" s="113"/>
      <c r="C210" s="151">
        <v>42660</v>
      </c>
      <c r="D210" s="130">
        <v>115.80053363899999</v>
      </c>
      <c r="E210" s="130">
        <v>53.995245077999996</v>
      </c>
    </row>
    <row r="211" spans="2:5" x14ac:dyDescent="0.25">
      <c r="B211" s="113"/>
      <c r="C211" s="151">
        <v>42661</v>
      </c>
      <c r="D211" s="130">
        <v>31.436886263000002</v>
      </c>
      <c r="E211" s="130">
        <v>56.654632042999999</v>
      </c>
    </row>
    <row r="212" spans="2:5" x14ac:dyDescent="0.25">
      <c r="B212" s="113"/>
      <c r="C212" s="151">
        <v>42662</v>
      </c>
      <c r="D212" s="130">
        <v>31.377786024999999</v>
      </c>
      <c r="E212" s="130">
        <v>46.239363077999997</v>
      </c>
    </row>
    <row r="213" spans="2:5" x14ac:dyDescent="0.25">
      <c r="B213" s="113"/>
      <c r="C213" s="151">
        <v>42663</v>
      </c>
      <c r="D213" s="130">
        <v>27.863646814999999</v>
      </c>
      <c r="E213" s="130">
        <v>45.974699393000002</v>
      </c>
    </row>
    <row r="214" spans="2:5" x14ac:dyDescent="0.25">
      <c r="B214" s="113"/>
      <c r="C214" s="151">
        <v>42664</v>
      </c>
      <c r="D214" s="130">
        <v>23.948095574</v>
      </c>
      <c r="E214" s="130">
        <v>50.253095627999997</v>
      </c>
    </row>
    <row r="215" spans="2:5" x14ac:dyDescent="0.25">
      <c r="B215" s="113"/>
      <c r="C215" s="151">
        <v>42667</v>
      </c>
      <c r="D215" s="130">
        <v>29.127183505000001</v>
      </c>
      <c r="E215" s="130">
        <v>51.973101917000001</v>
      </c>
    </row>
    <row r="216" spans="2:5" x14ac:dyDescent="0.25">
      <c r="B216" s="113"/>
      <c r="C216" s="151">
        <v>42668</v>
      </c>
      <c r="D216" s="130">
        <v>27.913888292999999</v>
      </c>
      <c r="E216" s="130">
        <v>53.995143788</v>
      </c>
    </row>
    <row r="217" spans="2:5" x14ac:dyDescent="0.25">
      <c r="B217" s="113"/>
      <c r="C217" s="151">
        <v>42669</v>
      </c>
      <c r="D217" s="130">
        <v>33.863301890999999</v>
      </c>
      <c r="E217" s="130">
        <v>36.320006689000003</v>
      </c>
    </row>
    <row r="218" spans="2:5" x14ac:dyDescent="0.25">
      <c r="B218" s="113"/>
      <c r="C218" s="151">
        <v>42670</v>
      </c>
      <c r="D218" s="130">
        <v>20.577242307999999</v>
      </c>
      <c r="E218" s="130">
        <v>36.569809278999998</v>
      </c>
    </row>
    <row r="219" spans="2:5" x14ac:dyDescent="0.25">
      <c r="B219" s="113"/>
      <c r="C219" s="151">
        <v>42671</v>
      </c>
      <c r="D219" s="130">
        <v>34.353740932000001</v>
      </c>
      <c r="E219" s="130">
        <v>37.398325004999997</v>
      </c>
    </row>
    <row r="220" spans="2:5" x14ac:dyDescent="0.25">
      <c r="B220" s="113"/>
      <c r="C220" s="151">
        <v>42674</v>
      </c>
      <c r="D220" s="130">
        <v>63.962885012000001</v>
      </c>
      <c r="E220" s="130">
        <v>39.816343035999999</v>
      </c>
    </row>
    <row r="221" spans="2:5" x14ac:dyDescent="0.25">
      <c r="B221" s="113"/>
      <c r="C221" s="151">
        <v>42675</v>
      </c>
      <c r="D221" s="130">
        <v>81.608994190000004</v>
      </c>
      <c r="E221" s="130">
        <v>80.222547419999998</v>
      </c>
    </row>
    <row r="222" spans="2:5" x14ac:dyDescent="0.25">
      <c r="B222" s="113"/>
      <c r="C222" s="151">
        <v>42676</v>
      </c>
      <c r="D222" s="130">
        <v>54.899026982000002</v>
      </c>
      <c r="E222" s="130">
        <v>56.807523157000006</v>
      </c>
    </row>
    <row r="223" spans="2:5" x14ac:dyDescent="0.25">
      <c r="B223" s="113"/>
      <c r="C223" s="151">
        <v>42677</v>
      </c>
      <c r="D223" s="130">
        <v>24.088140943999999</v>
      </c>
      <c r="E223" s="130">
        <v>59.199968162000005</v>
      </c>
    </row>
    <row r="224" spans="2:5" x14ac:dyDescent="0.25">
      <c r="B224" s="113"/>
      <c r="C224" s="151">
        <v>42678</v>
      </c>
      <c r="D224" s="130">
        <v>31.588843894</v>
      </c>
      <c r="E224" s="130">
        <v>54.758060976000003</v>
      </c>
    </row>
    <row r="225" spans="2:5" x14ac:dyDescent="0.25">
      <c r="B225" s="113"/>
      <c r="C225" s="151">
        <v>42681</v>
      </c>
      <c r="D225" s="130">
        <v>29.402375970000001</v>
      </c>
      <c r="E225" s="130">
        <v>53.480599150999993</v>
      </c>
    </row>
    <row r="226" spans="2:5" x14ac:dyDescent="0.25">
      <c r="B226" s="113"/>
      <c r="C226" s="151">
        <v>42682</v>
      </c>
      <c r="D226" s="130">
        <v>24.679273577</v>
      </c>
      <c r="E226" s="130">
        <v>55.497801129999999</v>
      </c>
    </row>
    <row r="227" spans="2:5" x14ac:dyDescent="0.25">
      <c r="B227" s="113"/>
      <c r="C227" s="151">
        <v>42683</v>
      </c>
      <c r="D227" s="130">
        <v>26.267398556</v>
      </c>
      <c r="E227" s="130">
        <v>52.240411987999991</v>
      </c>
    </row>
    <row r="228" spans="2:5" x14ac:dyDescent="0.25">
      <c r="B228" s="113"/>
      <c r="C228" s="151">
        <v>42684</v>
      </c>
      <c r="D228" s="130">
        <v>36.002708918000003</v>
      </c>
      <c r="E228" s="130">
        <v>57.471459238000001</v>
      </c>
    </row>
    <row r="229" spans="2:5" x14ac:dyDescent="0.25">
      <c r="B229" s="113"/>
      <c r="C229" s="151">
        <v>42685</v>
      </c>
      <c r="D229" s="130">
        <v>18.647193757</v>
      </c>
      <c r="E229" s="130">
        <v>57.930826995999993</v>
      </c>
    </row>
    <row r="230" spans="2:5" x14ac:dyDescent="0.25">
      <c r="B230" s="113"/>
      <c r="C230" s="151">
        <v>42688</v>
      </c>
      <c r="D230" s="130">
        <v>37.137047721999998</v>
      </c>
      <c r="E230" s="130">
        <v>57.235749912999992</v>
      </c>
    </row>
    <row r="231" spans="2:5" x14ac:dyDescent="0.25">
      <c r="B231" s="113"/>
      <c r="C231" s="151">
        <v>42689</v>
      </c>
      <c r="D231" s="130">
        <v>69.348738944999994</v>
      </c>
      <c r="E231" s="130">
        <v>19.564966647999999</v>
      </c>
    </row>
    <row r="232" spans="2:5" x14ac:dyDescent="0.25">
      <c r="B232" s="113"/>
      <c r="C232" s="151">
        <v>42690</v>
      </c>
      <c r="D232" s="130">
        <v>32.427579178999999</v>
      </c>
      <c r="E232" s="130">
        <v>27.237759817000001</v>
      </c>
    </row>
    <row r="233" spans="2:5" x14ac:dyDescent="0.25">
      <c r="B233" s="113"/>
      <c r="C233" s="151">
        <v>42691</v>
      </c>
      <c r="D233" s="130">
        <v>44.128265425000002</v>
      </c>
      <c r="E233" s="130">
        <v>45.475476247000003</v>
      </c>
    </row>
    <row r="234" spans="2:5" x14ac:dyDescent="0.25">
      <c r="B234" s="113"/>
      <c r="C234" s="151">
        <v>42692</v>
      </c>
      <c r="D234" s="130">
        <v>25.842932573999999</v>
      </c>
      <c r="E234" s="130">
        <v>45.830410015999995</v>
      </c>
    </row>
    <row r="235" spans="2:5" x14ac:dyDescent="0.25">
      <c r="B235" s="113"/>
      <c r="C235" s="151">
        <v>42695</v>
      </c>
      <c r="D235" s="130">
        <v>26.763873972999999</v>
      </c>
      <c r="E235" s="130">
        <v>46.062337018999997</v>
      </c>
    </row>
    <row r="236" spans="2:5" x14ac:dyDescent="0.25">
      <c r="B236" s="113"/>
      <c r="C236" s="151">
        <v>42696</v>
      </c>
      <c r="D236" s="130">
        <v>25.918594034000002</v>
      </c>
      <c r="E236" s="130">
        <v>42.334033851999997</v>
      </c>
    </row>
    <row r="237" spans="2:5" x14ac:dyDescent="0.25">
      <c r="B237" s="113"/>
      <c r="C237" s="151">
        <v>42697</v>
      </c>
      <c r="D237" s="130">
        <v>35.290089709999997</v>
      </c>
      <c r="E237" s="130">
        <v>44.40856872900001</v>
      </c>
    </row>
    <row r="238" spans="2:5" x14ac:dyDescent="0.25">
      <c r="B238" s="113"/>
      <c r="C238" s="151">
        <v>42698</v>
      </c>
      <c r="D238" s="130">
        <v>20.626121316999999</v>
      </c>
      <c r="E238" s="130">
        <v>43.331924615000005</v>
      </c>
    </row>
    <row r="239" spans="2:5" x14ac:dyDescent="0.25">
      <c r="B239" s="113"/>
      <c r="C239" s="151">
        <v>42699</v>
      </c>
      <c r="D239" s="130">
        <v>25.129667112</v>
      </c>
      <c r="E239" s="130">
        <v>43.037761425999996</v>
      </c>
    </row>
    <row r="240" spans="2:5" x14ac:dyDescent="0.25">
      <c r="B240" s="113"/>
      <c r="C240" s="151">
        <v>42702</v>
      </c>
      <c r="D240" s="130">
        <v>23.423231438999998</v>
      </c>
      <c r="E240" s="130">
        <v>46.478310434999997</v>
      </c>
    </row>
    <row r="241" spans="2:5" x14ac:dyDescent="0.25">
      <c r="B241" s="113"/>
      <c r="C241" s="151">
        <v>42703</v>
      </c>
      <c r="D241" s="130">
        <v>22.170956304000001</v>
      </c>
      <c r="E241" s="130">
        <v>44.981464012000004</v>
      </c>
    </row>
    <row r="242" spans="2:5" x14ac:dyDescent="0.25">
      <c r="B242" s="113"/>
      <c r="C242" s="151">
        <v>42704</v>
      </c>
      <c r="D242" s="130">
        <v>53.100762295000003</v>
      </c>
      <c r="E242" s="130">
        <v>54.956021127999996</v>
      </c>
    </row>
    <row r="243" spans="2:5" x14ac:dyDescent="0.25">
      <c r="B243" s="113"/>
      <c r="C243" s="151">
        <v>42705</v>
      </c>
      <c r="D243" s="130">
        <v>61.913790556999999</v>
      </c>
      <c r="E243" s="130">
        <v>75.407775303000022</v>
      </c>
    </row>
    <row r="244" spans="2:5" x14ac:dyDescent="0.25">
      <c r="B244" s="113"/>
      <c r="C244" s="151">
        <v>42706</v>
      </c>
      <c r="D244" s="130">
        <v>50.665105271000002</v>
      </c>
      <c r="E244" s="130">
        <v>81.311838897000001</v>
      </c>
    </row>
    <row r="245" spans="2:5" x14ac:dyDescent="0.25">
      <c r="B245" s="113"/>
      <c r="C245" s="151">
        <v>42709</v>
      </c>
      <c r="D245" s="130">
        <v>56.364222095000002</v>
      </c>
      <c r="E245" s="130">
        <v>44.366339691999997</v>
      </c>
    </row>
    <row r="246" spans="2:5" x14ac:dyDescent="0.25">
      <c r="B246" s="113"/>
      <c r="C246" s="151">
        <v>42710</v>
      </c>
      <c r="D246" s="130">
        <v>33.540456640999999</v>
      </c>
      <c r="E246" s="130">
        <v>39.305582730000005</v>
      </c>
    </row>
    <row r="247" spans="2:5" x14ac:dyDescent="0.25">
      <c r="B247" s="113"/>
      <c r="C247" s="151">
        <v>42711</v>
      </c>
      <c r="D247" s="130">
        <v>36.592595965000001</v>
      </c>
      <c r="E247" s="130">
        <v>34.863654283999999</v>
      </c>
    </row>
    <row r="248" spans="2:5" x14ac:dyDescent="0.25">
      <c r="B248" s="113"/>
      <c r="C248" s="151">
        <v>42712</v>
      </c>
      <c r="D248" s="130">
        <v>21.359570823999999</v>
      </c>
      <c r="E248" s="130">
        <v>35.056792287</v>
      </c>
    </row>
    <row r="249" spans="2:5" x14ac:dyDescent="0.25">
      <c r="B249" s="113"/>
      <c r="C249" s="151">
        <v>42713</v>
      </c>
      <c r="D249" s="130">
        <v>24.809137178</v>
      </c>
      <c r="E249" s="130">
        <v>39.409717157000003</v>
      </c>
    </row>
    <row r="250" spans="2:5" x14ac:dyDescent="0.25">
      <c r="B250" s="113"/>
      <c r="C250" s="151">
        <v>42716</v>
      </c>
      <c r="D250" s="130">
        <v>49.220105029999999</v>
      </c>
      <c r="E250" s="130">
        <v>32.717467477</v>
      </c>
    </row>
    <row r="251" spans="2:5" x14ac:dyDescent="0.25">
      <c r="B251" s="113"/>
      <c r="C251" s="151">
        <v>42717</v>
      </c>
      <c r="D251" s="130">
        <v>22.482634291</v>
      </c>
      <c r="E251" s="130">
        <v>33.108181016000003</v>
      </c>
    </row>
    <row r="252" spans="2:5" x14ac:dyDescent="0.25">
      <c r="B252" s="113"/>
      <c r="C252" s="151">
        <v>42718</v>
      </c>
      <c r="D252" s="130">
        <v>33.729297664999997</v>
      </c>
      <c r="E252" s="130">
        <v>49.607185154000007</v>
      </c>
    </row>
    <row r="253" spans="2:5" x14ac:dyDescent="0.25">
      <c r="B253" s="113"/>
      <c r="C253" s="151">
        <v>42719</v>
      </c>
      <c r="D253" s="130">
        <v>114.932001801</v>
      </c>
      <c r="E253" s="130">
        <v>37.033564308000003</v>
      </c>
    </row>
    <row r="254" spans="2:5" x14ac:dyDescent="0.25">
      <c r="B254" s="113"/>
      <c r="C254" s="151">
        <v>42720</v>
      </c>
      <c r="D254" s="130">
        <v>42.943885406</v>
      </c>
      <c r="E254" s="130">
        <v>35.088360385999998</v>
      </c>
    </row>
    <row r="255" spans="2:5" x14ac:dyDescent="0.25">
      <c r="B255" s="113"/>
      <c r="C255" s="151">
        <v>42723</v>
      </c>
      <c r="D255" s="130">
        <v>53.899075992999997</v>
      </c>
      <c r="E255" s="130">
        <v>49.398637226000005</v>
      </c>
    </row>
    <row r="256" spans="2:5" x14ac:dyDescent="0.25">
      <c r="B256" s="113"/>
      <c r="C256" s="151">
        <v>42724</v>
      </c>
      <c r="D256" s="130">
        <v>40.053864502000003</v>
      </c>
      <c r="E256" s="130">
        <v>49.504829150999988</v>
      </c>
    </row>
    <row r="257" spans="2:5" x14ac:dyDescent="0.25">
      <c r="B257" s="113"/>
      <c r="C257" s="151">
        <v>42725</v>
      </c>
      <c r="D257" s="130">
        <v>58.731005441999997</v>
      </c>
      <c r="E257" s="130">
        <v>79.31832460199999</v>
      </c>
    </row>
    <row r="258" spans="2:5" x14ac:dyDescent="0.25">
      <c r="B258" s="113"/>
      <c r="C258" s="151">
        <v>42726</v>
      </c>
      <c r="D258" s="130">
        <v>31.529972536999999</v>
      </c>
      <c r="E258" s="130">
        <v>78.756506943000005</v>
      </c>
    </row>
    <row r="259" spans="2:5" x14ac:dyDescent="0.25">
      <c r="B259" s="113"/>
      <c r="C259" s="151">
        <v>42727</v>
      </c>
      <c r="D259" s="130">
        <v>39.409330595999997</v>
      </c>
      <c r="E259" s="130">
        <v>83.770623562999987</v>
      </c>
    </row>
    <row r="260" spans="2:5" x14ac:dyDescent="0.25">
      <c r="B260" s="113"/>
      <c r="C260" s="151">
        <v>42731</v>
      </c>
      <c r="D260" s="130">
        <v>34.311824117</v>
      </c>
      <c r="E260" s="130">
        <v>82.639593472000016</v>
      </c>
    </row>
    <row r="261" spans="2:5" x14ac:dyDescent="0.25">
      <c r="B261" s="113"/>
      <c r="C261" s="151">
        <v>42732</v>
      </c>
      <c r="D261" s="130">
        <v>57.305697053000003</v>
      </c>
      <c r="E261" s="130">
        <v>51.295085441999994</v>
      </c>
    </row>
    <row r="262" spans="2:5" x14ac:dyDescent="0.25">
      <c r="B262" s="113"/>
      <c r="C262" s="151">
        <v>42733</v>
      </c>
      <c r="D262" s="130">
        <v>37.277190120999997</v>
      </c>
      <c r="E262" s="130">
        <v>51.313212621999995</v>
      </c>
    </row>
    <row r="263" spans="2:5" x14ac:dyDescent="0.25">
      <c r="B263" s="113"/>
      <c r="C263" s="151">
        <v>42734</v>
      </c>
      <c r="D263" s="130">
        <v>112.352489357</v>
      </c>
      <c r="E263" s="130">
        <v>44.420984953999998</v>
      </c>
    </row>
    <row r="264" spans="2:5" x14ac:dyDescent="0.25">
      <c r="B264" s="113">
        <v>2017</v>
      </c>
      <c r="C264" s="151">
        <v>42737</v>
      </c>
      <c r="D264" s="130">
        <v>80.430876495000007</v>
      </c>
      <c r="E264" s="130">
        <v>70.680491555000003</v>
      </c>
    </row>
    <row r="265" spans="2:5" x14ac:dyDescent="0.25">
      <c r="B265" s="113"/>
      <c r="C265" s="151">
        <v>42738</v>
      </c>
      <c r="D265" s="130">
        <v>25.394150165999999</v>
      </c>
      <c r="E265" s="130">
        <v>70.813875350000004</v>
      </c>
    </row>
    <row r="266" spans="2:5" x14ac:dyDescent="0.25">
      <c r="B266" s="113"/>
      <c r="C266" s="151">
        <v>42739</v>
      </c>
      <c r="D266" s="130">
        <v>23.858265019000001</v>
      </c>
      <c r="E266" s="130">
        <v>40.580953496000006</v>
      </c>
    </row>
    <row r="267" spans="2:5" x14ac:dyDescent="0.25">
      <c r="B267" s="113"/>
      <c r="C267" s="151">
        <v>42740</v>
      </c>
      <c r="D267" s="130">
        <v>19.955983610000001</v>
      </c>
      <c r="E267" s="130">
        <v>39.479148829000003</v>
      </c>
    </row>
    <row r="268" spans="2:5" x14ac:dyDescent="0.25">
      <c r="B268" s="113"/>
      <c r="C268" s="151">
        <v>42741</v>
      </c>
      <c r="D268" s="130">
        <v>27.827508526999999</v>
      </c>
      <c r="E268" s="130">
        <v>44.655756666999999</v>
      </c>
    </row>
    <row r="269" spans="2:5" x14ac:dyDescent="0.25">
      <c r="B269" s="113"/>
      <c r="C269" s="151">
        <v>42744</v>
      </c>
      <c r="D269" s="130">
        <v>17.256658939000001</v>
      </c>
      <c r="E269" s="130">
        <v>44.193212850999998</v>
      </c>
    </row>
    <row r="270" spans="2:5" x14ac:dyDescent="0.25">
      <c r="B270" s="113"/>
      <c r="C270" s="151">
        <v>42745</v>
      </c>
      <c r="D270" s="130">
        <v>29.929506228000001</v>
      </c>
      <c r="E270" s="130">
        <v>48.455518953000002</v>
      </c>
    </row>
    <row r="271" spans="2:5" x14ac:dyDescent="0.25">
      <c r="B271" s="113"/>
      <c r="C271" s="151">
        <v>42746</v>
      </c>
      <c r="D271" s="130">
        <v>20.753975038</v>
      </c>
      <c r="E271" s="130">
        <v>50.502892494000001</v>
      </c>
    </row>
    <row r="272" spans="2:5" x14ac:dyDescent="0.25">
      <c r="B272" s="113"/>
      <c r="C272" s="151">
        <v>42747</v>
      </c>
      <c r="D272" s="130">
        <v>17.445064131999999</v>
      </c>
      <c r="E272" s="130">
        <v>50.282296845000005</v>
      </c>
    </row>
    <row r="273" spans="2:5" x14ac:dyDescent="0.25">
      <c r="B273" s="113"/>
      <c r="C273" s="151">
        <v>42748</v>
      </c>
      <c r="D273" s="130">
        <v>30.706744903000001</v>
      </c>
      <c r="E273" s="130">
        <v>49.851827206999992</v>
      </c>
    </row>
    <row r="274" spans="2:5" x14ac:dyDescent="0.25">
      <c r="B274" s="113"/>
      <c r="C274" s="151">
        <v>42751</v>
      </c>
      <c r="D274" s="130">
        <v>68.153142137000003</v>
      </c>
      <c r="E274" s="130">
        <v>14.458736169</v>
      </c>
    </row>
    <row r="275" spans="2:5" x14ac:dyDescent="0.25">
      <c r="B275" s="113"/>
      <c r="C275" s="151">
        <v>42752</v>
      </c>
      <c r="D275" s="130">
        <v>26.646265936999999</v>
      </c>
      <c r="E275" s="130">
        <v>12.427215052999999</v>
      </c>
    </row>
    <row r="276" spans="2:5" x14ac:dyDescent="0.25">
      <c r="B276" s="113"/>
      <c r="C276" s="151">
        <v>42753</v>
      </c>
      <c r="D276" s="130">
        <v>53.491353650999997</v>
      </c>
      <c r="E276" s="130">
        <v>32.135926076000004</v>
      </c>
    </row>
    <row r="277" spans="2:5" x14ac:dyDescent="0.25">
      <c r="B277" s="113"/>
      <c r="C277" s="151">
        <v>42754</v>
      </c>
      <c r="D277" s="130">
        <v>21.483548314</v>
      </c>
      <c r="E277" s="130">
        <v>32.959962512000004</v>
      </c>
    </row>
    <row r="278" spans="2:5" x14ac:dyDescent="0.25">
      <c r="B278" s="113"/>
      <c r="C278" s="151">
        <v>42755</v>
      </c>
      <c r="D278" s="130">
        <v>23.344532027</v>
      </c>
      <c r="E278" s="130">
        <v>32.383431902999995</v>
      </c>
    </row>
    <row r="279" spans="2:5" x14ac:dyDescent="0.25">
      <c r="B279" s="113"/>
      <c r="C279" s="151">
        <v>42758</v>
      </c>
      <c r="D279" s="130">
        <v>22.498546225999998</v>
      </c>
      <c r="E279" s="130">
        <v>31.974428905</v>
      </c>
    </row>
    <row r="280" spans="2:5" x14ac:dyDescent="0.25">
      <c r="B280" s="113"/>
      <c r="C280" s="151">
        <v>42759</v>
      </c>
      <c r="D280" s="130">
        <v>29.451553874999998</v>
      </c>
      <c r="E280" s="130">
        <v>36.51179758</v>
      </c>
    </row>
    <row r="281" spans="2:5" x14ac:dyDescent="0.25">
      <c r="B281" s="113"/>
      <c r="C281" s="151">
        <v>42760</v>
      </c>
      <c r="D281" s="130">
        <v>56.682951088000003</v>
      </c>
      <c r="E281" s="130">
        <v>41.893181486999993</v>
      </c>
    </row>
    <row r="282" spans="2:5" x14ac:dyDescent="0.25">
      <c r="B282" s="113"/>
      <c r="C282" s="151">
        <v>42761</v>
      </c>
      <c r="D282" s="130">
        <v>20.739533828999999</v>
      </c>
      <c r="E282" s="130">
        <v>42.090104296</v>
      </c>
    </row>
    <row r="283" spans="2:5" x14ac:dyDescent="0.25">
      <c r="B283" s="113"/>
      <c r="C283" s="151">
        <v>42762</v>
      </c>
      <c r="D283" s="130">
        <v>29.628860346</v>
      </c>
      <c r="E283" s="130">
        <v>43.042659817999997</v>
      </c>
    </row>
    <row r="284" spans="2:5" x14ac:dyDescent="0.25">
      <c r="B284" s="113"/>
      <c r="C284" s="151">
        <v>42765</v>
      </c>
      <c r="D284" s="130">
        <v>35.816844191999998</v>
      </c>
      <c r="E284" s="130">
        <v>43.068385053</v>
      </c>
    </row>
    <row r="285" spans="2:5" x14ac:dyDescent="0.25">
      <c r="B285" s="113"/>
      <c r="C285" s="151">
        <v>42766</v>
      </c>
      <c r="D285" s="130">
        <v>36.077585998000004</v>
      </c>
      <c r="E285" s="130">
        <v>45.020986956000002</v>
      </c>
    </row>
    <row r="286" spans="2:5" x14ac:dyDescent="0.25">
      <c r="B286" s="113"/>
      <c r="C286" s="151">
        <v>42767</v>
      </c>
      <c r="D286" s="130">
        <v>86.399193115000003</v>
      </c>
      <c r="E286" s="130">
        <v>67.762173170000011</v>
      </c>
    </row>
    <row r="287" spans="2:5" x14ac:dyDescent="0.25">
      <c r="B287" s="113"/>
      <c r="C287" s="151">
        <v>42768</v>
      </c>
      <c r="D287" s="130">
        <v>38.039810158000002</v>
      </c>
      <c r="E287" s="130">
        <v>77.250826460999988</v>
      </c>
    </row>
    <row r="288" spans="2:5" x14ac:dyDescent="0.25">
      <c r="B288" s="113"/>
      <c r="C288" s="151">
        <v>42769</v>
      </c>
      <c r="D288" s="130">
        <v>18.971506024</v>
      </c>
      <c r="E288" s="130">
        <v>74.218704513000006</v>
      </c>
    </row>
    <row r="289" spans="2:5" x14ac:dyDescent="0.25">
      <c r="B289" s="113"/>
      <c r="C289" s="151">
        <v>42772</v>
      </c>
      <c r="D289" s="130">
        <v>119.56674363099999</v>
      </c>
      <c r="E289" s="130">
        <v>48.714618992999995</v>
      </c>
    </row>
    <row r="290" spans="2:5" x14ac:dyDescent="0.25">
      <c r="B290" s="113"/>
      <c r="C290" s="151">
        <v>42773</v>
      </c>
      <c r="D290" s="130">
        <v>24.513335801</v>
      </c>
      <c r="E290" s="130">
        <v>44.862072659999988</v>
      </c>
    </row>
    <row r="291" spans="2:5" x14ac:dyDescent="0.25">
      <c r="B291" s="113"/>
      <c r="C291" s="151">
        <v>42774</v>
      </c>
      <c r="D291" s="130">
        <v>42.410861060000002</v>
      </c>
      <c r="E291" s="130">
        <v>31.124005804999996</v>
      </c>
    </row>
    <row r="292" spans="2:5" x14ac:dyDescent="0.25">
      <c r="B292" s="113"/>
      <c r="C292" s="151">
        <v>42775</v>
      </c>
      <c r="D292" s="130">
        <v>17.829559515</v>
      </c>
      <c r="E292" s="130">
        <v>30.775896915999997</v>
      </c>
    </row>
    <row r="293" spans="2:5" x14ac:dyDescent="0.25">
      <c r="B293" s="113"/>
      <c r="C293" s="151">
        <v>42776</v>
      </c>
      <c r="D293" s="130">
        <v>30.687602402</v>
      </c>
      <c r="E293" s="130">
        <v>35.000282314000003</v>
      </c>
    </row>
    <row r="294" spans="2:5" x14ac:dyDescent="0.25">
      <c r="B294" s="113"/>
      <c r="C294" s="151">
        <v>42779</v>
      </c>
      <c r="D294" s="130">
        <v>28.523395946000001</v>
      </c>
      <c r="E294" s="130">
        <v>35.633652606000012</v>
      </c>
    </row>
    <row r="295" spans="2:5" x14ac:dyDescent="0.25">
      <c r="B295" s="113"/>
      <c r="C295" s="151">
        <v>42780</v>
      </c>
      <c r="D295" s="130">
        <v>26.208672516</v>
      </c>
      <c r="E295" s="130">
        <v>35.289877852000004</v>
      </c>
    </row>
    <row r="296" spans="2:5" x14ac:dyDescent="0.25">
      <c r="B296" s="113"/>
      <c r="C296" s="151">
        <v>42781</v>
      </c>
      <c r="D296" s="130">
        <v>113.74929572400001</v>
      </c>
      <c r="E296" s="130">
        <v>38.057039536000012</v>
      </c>
    </row>
    <row r="297" spans="2:5" x14ac:dyDescent="0.25">
      <c r="B297" s="113"/>
      <c r="C297" s="151">
        <v>42782</v>
      </c>
      <c r="D297" s="130">
        <v>22.988923829000001</v>
      </c>
      <c r="E297" s="130">
        <v>38.68369797399999</v>
      </c>
    </row>
    <row r="298" spans="2:5" x14ac:dyDescent="0.25">
      <c r="B298" s="113"/>
      <c r="C298" s="151">
        <v>42783</v>
      </c>
      <c r="D298" s="130">
        <v>41.774017849000003</v>
      </c>
      <c r="E298" s="130">
        <v>56.813271388000011</v>
      </c>
    </row>
    <row r="299" spans="2:5" x14ac:dyDescent="0.25">
      <c r="B299" s="113"/>
      <c r="C299" s="151">
        <v>42786</v>
      </c>
      <c r="D299" s="130">
        <v>31.525861431999999</v>
      </c>
      <c r="E299" s="130">
        <v>56.744617769000001</v>
      </c>
    </row>
    <row r="300" spans="2:5" x14ac:dyDescent="0.25">
      <c r="B300" s="113"/>
      <c r="C300" s="151">
        <v>42787</v>
      </c>
      <c r="D300" s="130">
        <v>28.580673156</v>
      </c>
      <c r="E300" s="130">
        <v>61.22741968599999</v>
      </c>
    </row>
    <row r="301" spans="2:5" x14ac:dyDescent="0.25">
      <c r="B301" s="113"/>
      <c r="C301" s="151">
        <v>42788</v>
      </c>
      <c r="D301" s="130">
        <v>44.922630589999997</v>
      </c>
      <c r="E301" s="130">
        <v>48.471589679999994</v>
      </c>
    </row>
    <row r="302" spans="2:5" x14ac:dyDescent="0.25">
      <c r="B302" s="113"/>
      <c r="C302" s="151">
        <v>42789</v>
      </c>
      <c r="D302" s="130">
        <v>20.563821130000001</v>
      </c>
      <c r="E302" s="130">
        <v>48.147203812000008</v>
      </c>
    </row>
    <row r="303" spans="2:5" x14ac:dyDescent="0.25">
      <c r="B303" s="113"/>
      <c r="C303" s="151">
        <v>42790</v>
      </c>
      <c r="D303" s="130">
        <v>21.841440425999998</v>
      </c>
      <c r="E303" s="130">
        <v>47.35977993800001</v>
      </c>
    </row>
    <row r="304" spans="2:5" x14ac:dyDescent="0.25">
      <c r="B304" s="113"/>
      <c r="C304" s="151">
        <v>42793</v>
      </c>
      <c r="D304" s="130">
        <v>36.721791590000002</v>
      </c>
      <c r="E304" s="130">
        <v>52.252814135000001</v>
      </c>
    </row>
    <row r="305" spans="2:5" x14ac:dyDescent="0.25">
      <c r="B305" s="113"/>
      <c r="C305" s="151">
        <v>42794</v>
      </c>
      <c r="D305" s="130">
        <v>40.037540645999997</v>
      </c>
      <c r="E305" s="130">
        <v>55.165804072000007</v>
      </c>
    </row>
    <row r="306" spans="2:5" x14ac:dyDescent="0.25">
      <c r="B306" s="113"/>
      <c r="C306" s="151">
        <v>42795</v>
      </c>
      <c r="D306" s="130">
        <v>64.682285688999997</v>
      </c>
      <c r="E306" s="130">
        <v>47.70074683899999</v>
      </c>
    </row>
    <row r="307" spans="2:5" x14ac:dyDescent="0.25">
      <c r="B307" s="113"/>
      <c r="C307" s="151">
        <v>42796</v>
      </c>
      <c r="D307" s="130">
        <v>51.394469923000003</v>
      </c>
      <c r="E307" s="130">
        <v>65.908896323999997</v>
      </c>
    </row>
    <row r="308" spans="2:5" x14ac:dyDescent="0.25">
      <c r="B308" s="113"/>
      <c r="C308" s="151">
        <v>42797</v>
      </c>
      <c r="D308" s="130">
        <v>41.130925695999998</v>
      </c>
      <c r="E308" s="130">
        <v>68.596047101000011</v>
      </c>
    </row>
    <row r="309" spans="2:5" x14ac:dyDescent="0.25">
      <c r="B309" s="113"/>
      <c r="C309" s="151">
        <v>42800</v>
      </c>
      <c r="D309" s="130">
        <v>29.960834684999998</v>
      </c>
      <c r="E309" s="130">
        <v>67.262442159999992</v>
      </c>
    </row>
    <row r="310" spans="2:5" x14ac:dyDescent="0.25">
      <c r="B310" s="113"/>
      <c r="C310" s="151">
        <v>42801</v>
      </c>
      <c r="D310" s="130">
        <v>31.001582622000001</v>
      </c>
      <c r="E310" s="130">
        <v>67.601697775999995</v>
      </c>
    </row>
    <row r="311" spans="2:5" x14ac:dyDescent="0.25">
      <c r="B311" s="113"/>
      <c r="C311" s="151">
        <v>42802</v>
      </c>
      <c r="D311" s="130">
        <v>36.583503116000003</v>
      </c>
      <c r="E311" s="130">
        <v>34.791320073000001</v>
      </c>
    </row>
    <row r="312" spans="2:5" x14ac:dyDescent="0.25">
      <c r="B312" s="113"/>
      <c r="C312" s="151">
        <v>42803</v>
      </c>
      <c r="D312" s="130">
        <v>23.116695157999999</v>
      </c>
      <c r="E312" s="130">
        <v>35.480997016000003</v>
      </c>
    </row>
    <row r="313" spans="2:5" x14ac:dyDescent="0.25">
      <c r="B313" s="113"/>
      <c r="C313" s="151">
        <v>42804</v>
      </c>
      <c r="D313" s="130">
        <v>40.717516906</v>
      </c>
      <c r="E313" s="130">
        <v>39.379053289999995</v>
      </c>
    </row>
    <row r="314" spans="2:5" x14ac:dyDescent="0.25">
      <c r="B314" s="113"/>
      <c r="C314" s="151">
        <v>42807</v>
      </c>
      <c r="D314" s="130">
        <v>39.007370846000001</v>
      </c>
      <c r="E314" s="130">
        <v>39.379053289999995</v>
      </c>
    </row>
    <row r="315" spans="2:5" x14ac:dyDescent="0.25">
      <c r="B315" s="113"/>
      <c r="C315" s="151">
        <v>42808</v>
      </c>
      <c r="D315" s="130">
        <v>35.733409792000003</v>
      </c>
      <c r="E315" s="130">
        <v>37.02728986599999</v>
      </c>
    </row>
    <row r="316" spans="2:5" x14ac:dyDescent="0.25">
      <c r="B316" s="113"/>
      <c r="C316" s="151">
        <v>42809</v>
      </c>
      <c r="D316" s="130">
        <v>87.429267920000001</v>
      </c>
      <c r="E316" s="130">
        <v>41.393513915</v>
      </c>
    </row>
    <row r="317" spans="2:5" x14ac:dyDescent="0.25">
      <c r="B317" s="113"/>
      <c r="C317" s="151">
        <v>42810</v>
      </c>
      <c r="D317" s="130">
        <v>45.203214389000003</v>
      </c>
      <c r="E317" s="130">
        <v>55.083234626000007</v>
      </c>
    </row>
    <row r="318" spans="2:5" x14ac:dyDescent="0.25">
      <c r="B318" s="113"/>
      <c r="C318" s="151">
        <v>42811</v>
      </c>
      <c r="D318" s="130">
        <v>52.781259185000003</v>
      </c>
      <c r="E318" s="130">
        <v>66.570573595000013</v>
      </c>
    </row>
    <row r="319" spans="2:5" x14ac:dyDescent="0.25">
      <c r="B319" s="113"/>
      <c r="C319" s="151">
        <v>42814</v>
      </c>
      <c r="D319" s="130">
        <v>36.431995157999999</v>
      </c>
      <c r="E319" s="130">
        <v>68.776893778000002</v>
      </c>
    </row>
    <row r="320" spans="2:5" x14ac:dyDescent="0.25">
      <c r="B320" s="113"/>
      <c r="C320" s="151">
        <v>42815</v>
      </c>
      <c r="D320" s="130">
        <v>43.86412945</v>
      </c>
      <c r="E320" s="130">
        <v>68.965884926999991</v>
      </c>
    </row>
    <row r="321" spans="2:5" x14ac:dyDescent="0.25">
      <c r="B321" s="113"/>
      <c r="C321" s="151">
        <v>42816</v>
      </c>
      <c r="D321" s="130">
        <v>43.000329196999999</v>
      </c>
      <c r="E321" s="130">
        <v>69.718120218999985</v>
      </c>
    </row>
    <row r="322" spans="2:5" x14ac:dyDescent="0.25">
      <c r="B322" s="113"/>
      <c r="C322" s="151">
        <v>42817</v>
      </c>
      <c r="D322" s="130">
        <v>33.364860997999997</v>
      </c>
      <c r="E322" s="130">
        <v>69.738464647000001</v>
      </c>
    </row>
    <row r="323" spans="2:5" x14ac:dyDescent="0.25">
      <c r="B323" s="113"/>
      <c r="C323" s="151">
        <v>42818</v>
      </c>
      <c r="D323" s="130">
        <v>21.77278093</v>
      </c>
      <c r="E323" s="130">
        <v>68.965616349000015</v>
      </c>
    </row>
    <row r="324" spans="2:5" x14ac:dyDescent="0.25">
      <c r="B324" s="113"/>
      <c r="C324" s="151">
        <v>42821</v>
      </c>
      <c r="D324" s="130">
        <v>23.660460964999999</v>
      </c>
      <c r="E324" s="130">
        <v>68.310762985999986</v>
      </c>
    </row>
    <row r="325" spans="2:5" x14ac:dyDescent="0.25">
      <c r="B325" s="113"/>
      <c r="C325" s="151">
        <v>42822</v>
      </c>
      <c r="D325" s="130">
        <v>29.463300893</v>
      </c>
      <c r="E325" s="130">
        <v>68.744302824999991</v>
      </c>
    </row>
    <row r="326" spans="2:5" x14ac:dyDescent="0.25">
      <c r="B326" s="113"/>
      <c r="C326" s="151">
        <v>42823</v>
      </c>
      <c r="D326" s="130">
        <v>89.505377887999998</v>
      </c>
      <c r="E326" s="130">
        <v>79.860300616000004</v>
      </c>
    </row>
    <row r="327" spans="2:5" x14ac:dyDescent="0.25">
      <c r="B327" s="113"/>
      <c r="C327" s="151">
        <v>42824</v>
      </c>
      <c r="D327" s="130">
        <v>49.099718793000001</v>
      </c>
      <c r="E327" s="130">
        <v>80.220408038000002</v>
      </c>
    </row>
    <row r="328" spans="2:5" x14ac:dyDescent="0.25">
      <c r="B328" s="113"/>
      <c r="C328" s="151">
        <v>42825</v>
      </c>
      <c r="D328" s="130">
        <v>70.900163620000001</v>
      </c>
      <c r="E328" s="130">
        <v>80.661234252</v>
      </c>
    </row>
    <row r="329" spans="2:5" x14ac:dyDescent="0.25">
      <c r="B329" s="113"/>
      <c r="C329" s="151">
        <v>42828</v>
      </c>
      <c r="D329" s="130">
        <v>75.164701092000001</v>
      </c>
      <c r="E329" s="130">
        <v>105.84872257100001</v>
      </c>
    </row>
    <row r="330" spans="2:5" x14ac:dyDescent="0.25">
      <c r="B330" s="113"/>
      <c r="C330" s="151">
        <v>42829</v>
      </c>
      <c r="D330" s="130">
        <v>53.533347454999998</v>
      </c>
      <c r="E330" s="130">
        <v>105.22089732199998</v>
      </c>
    </row>
    <row r="331" spans="2:5" x14ac:dyDescent="0.25">
      <c r="B331" s="113"/>
      <c r="C331" s="151">
        <v>42830</v>
      </c>
      <c r="D331" s="130">
        <v>80.017619526999994</v>
      </c>
      <c r="E331" s="130">
        <v>109.490782643</v>
      </c>
    </row>
    <row r="332" spans="2:5" x14ac:dyDescent="0.25">
      <c r="B332" s="113"/>
      <c r="C332" s="151">
        <v>42831</v>
      </c>
      <c r="D332" s="130">
        <v>39.021805471999997</v>
      </c>
      <c r="E332" s="130">
        <v>106.72379689500001</v>
      </c>
    </row>
    <row r="333" spans="2:5" x14ac:dyDescent="0.25">
      <c r="B333" s="113"/>
      <c r="C333" s="151">
        <v>42832</v>
      </c>
      <c r="D333" s="130">
        <v>39.426422832999997</v>
      </c>
      <c r="E333" s="130">
        <v>107.980084574</v>
      </c>
    </row>
    <row r="334" spans="2:5" x14ac:dyDescent="0.25">
      <c r="B334" s="113"/>
      <c r="C334" s="151">
        <v>42835</v>
      </c>
      <c r="D334" s="130">
        <v>41.430814779999999</v>
      </c>
      <c r="E334" s="130">
        <v>110.011078189</v>
      </c>
    </row>
    <row r="335" spans="2:5" x14ac:dyDescent="0.25">
      <c r="B335" s="113"/>
      <c r="C335" s="151">
        <v>42836</v>
      </c>
      <c r="D335" s="130">
        <v>26.727996377</v>
      </c>
      <c r="E335" s="130">
        <v>114.165096465</v>
      </c>
    </row>
    <row r="336" spans="2:5" x14ac:dyDescent="0.25">
      <c r="B336" s="113"/>
      <c r="C336" s="151">
        <v>42837</v>
      </c>
      <c r="D336" s="130">
        <v>58.382871059999999</v>
      </c>
      <c r="E336" s="130">
        <v>32.161555297</v>
      </c>
    </row>
    <row r="337" spans="2:5" x14ac:dyDescent="0.25">
      <c r="B337" s="113"/>
      <c r="C337" s="151">
        <v>42843</v>
      </c>
      <c r="D337" s="130">
        <v>99.948884027999995</v>
      </c>
      <c r="E337" s="130">
        <v>16.560713145000001</v>
      </c>
    </row>
    <row r="338" spans="2:5" x14ac:dyDescent="0.25">
      <c r="B338" s="113"/>
      <c r="C338" s="151">
        <v>42844</v>
      </c>
      <c r="D338" s="130">
        <v>46.091576918000001</v>
      </c>
      <c r="E338" s="130">
        <v>41.544474954000002</v>
      </c>
    </row>
    <row r="339" spans="2:5" x14ac:dyDescent="0.25">
      <c r="B339" s="113"/>
      <c r="C339" s="151">
        <v>42846</v>
      </c>
      <c r="D339" s="130">
        <v>49.558669944999998</v>
      </c>
      <c r="E339" s="130">
        <v>55.279750262999997</v>
      </c>
    </row>
    <row r="340" spans="2:5" x14ac:dyDescent="0.25">
      <c r="B340" s="113"/>
      <c r="C340" s="151">
        <v>42849</v>
      </c>
      <c r="D340" s="130">
        <v>26.933496901000002</v>
      </c>
      <c r="E340" s="130">
        <v>50.814804635999998</v>
      </c>
    </row>
    <row r="341" spans="2:5" x14ac:dyDescent="0.25">
      <c r="B341" s="113"/>
      <c r="C341" s="151">
        <v>42850</v>
      </c>
      <c r="D341" s="130">
        <v>24.491107471999999</v>
      </c>
      <c r="E341" s="130">
        <v>53.673392075000002</v>
      </c>
    </row>
    <row r="342" spans="2:5" x14ac:dyDescent="0.25">
      <c r="B342" s="113"/>
      <c r="C342" s="151">
        <v>42851</v>
      </c>
      <c r="D342" s="130">
        <v>31.380057570999998</v>
      </c>
      <c r="E342" s="130">
        <v>47.982945826999995</v>
      </c>
    </row>
    <row r="343" spans="2:5" x14ac:dyDescent="0.25">
      <c r="B343" s="113"/>
      <c r="C343" s="151">
        <v>42852</v>
      </c>
      <c r="D343" s="130">
        <v>27.164214515000001</v>
      </c>
      <c r="E343" s="130">
        <v>48.613342939999995</v>
      </c>
    </row>
    <row r="344" spans="2:5" x14ac:dyDescent="0.25">
      <c r="B344" s="113"/>
      <c r="C344" s="151">
        <v>42853</v>
      </c>
      <c r="D344" s="130">
        <v>50.884610158999998</v>
      </c>
      <c r="E344" s="130">
        <v>50.912928149000003</v>
      </c>
    </row>
    <row r="345" spans="2:5" x14ac:dyDescent="0.25">
      <c r="B345" s="113"/>
      <c r="C345" s="151">
        <v>42857</v>
      </c>
      <c r="D345" s="130">
        <v>83.395010537000005</v>
      </c>
      <c r="E345" s="130">
        <v>81.969214582999996</v>
      </c>
    </row>
    <row r="346" spans="2:5" x14ac:dyDescent="0.25">
      <c r="B346" s="113"/>
      <c r="C346" s="151">
        <v>42858</v>
      </c>
      <c r="D346" s="130">
        <v>29.077658082999999</v>
      </c>
      <c r="E346" s="130">
        <v>48.105881329000013</v>
      </c>
    </row>
    <row r="347" spans="2:5" x14ac:dyDescent="0.25">
      <c r="B347" s="113"/>
      <c r="C347" s="151">
        <v>42859</v>
      </c>
      <c r="D347" s="130">
        <v>24.950716412999999</v>
      </c>
      <c r="E347" s="130">
        <v>40.576800455999987</v>
      </c>
    </row>
    <row r="348" spans="2:5" x14ac:dyDescent="0.25">
      <c r="B348" s="113"/>
      <c r="C348" s="151">
        <v>42860</v>
      </c>
      <c r="D348" s="130">
        <v>33.765358151000001</v>
      </c>
      <c r="E348" s="130">
        <v>33.728002306999997</v>
      </c>
    </row>
    <row r="349" spans="2:5" x14ac:dyDescent="0.25">
      <c r="B349" s="113"/>
      <c r="C349" s="151">
        <v>42863</v>
      </c>
      <c r="D349" s="130">
        <v>35.489159887</v>
      </c>
      <c r="E349" s="130">
        <v>31.678610192000001</v>
      </c>
    </row>
    <row r="350" spans="2:5" x14ac:dyDescent="0.25">
      <c r="B350" s="113"/>
      <c r="C350" s="151">
        <v>42864</v>
      </c>
      <c r="D350" s="130">
        <v>21.204686195000001</v>
      </c>
      <c r="E350" s="130">
        <v>32.407419975000003</v>
      </c>
    </row>
    <row r="351" spans="2:5" x14ac:dyDescent="0.25">
      <c r="B351" s="113"/>
      <c r="C351" s="151">
        <v>42865</v>
      </c>
      <c r="D351" s="130">
        <v>35.037669940000001</v>
      </c>
      <c r="E351" s="130">
        <v>63.675534293999995</v>
      </c>
    </row>
    <row r="352" spans="2:5" x14ac:dyDescent="0.25">
      <c r="B352" s="113"/>
      <c r="C352" s="151">
        <v>42866</v>
      </c>
      <c r="D352" s="130">
        <v>18.101784086999999</v>
      </c>
      <c r="E352" s="130">
        <v>62.663514378999999</v>
      </c>
    </row>
    <row r="353" spans="2:5" x14ac:dyDescent="0.25">
      <c r="B353" s="113"/>
      <c r="C353" s="151">
        <v>42867</v>
      </c>
      <c r="D353" s="130">
        <v>34.278555787000002</v>
      </c>
      <c r="E353" s="130">
        <v>63.228950855000001</v>
      </c>
    </row>
    <row r="354" spans="2:5" x14ac:dyDescent="0.25">
      <c r="B354" s="113"/>
      <c r="C354" s="151">
        <v>42870</v>
      </c>
      <c r="D354" s="130">
        <v>88.107799123999996</v>
      </c>
      <c r="E354" s="130">
        <v>24.480144594999999</v>
      </c>
    </row>
    <row r="355" spans="2:5" x14ac:dyDescent="0.25">
      <c r="B355" s="113"/>
      <c r="C355" s="151">
        <v>42871</v>
      </c>
      <c r="D355" s="130">
        <v>36.841751795999997</v>
      </c>
      <c r="E355" s="130">
        <v>31.113343611000001</v>
      </c>
    </row>
    <row r="356" spans="2:5" x14ac:dyDescent="0.25">
      <c r="B356" s="113"/>
      <c r="C356" s="151">
        <v>42872</v>
      </c>
      <c r="D356" s="130">
        <v>44.428937261999998</v>
      </c>
      <c r="E356" s="130">
        <v>87.326382503000019</v>
      </c>
    </row>
    <row r="357" spans="2:5" x14ac:dyDescent="0.25">
      <c r="B357" s="113"/>
      <c r="C357" s="151">
        <v>42873</v>
      </c>
      <c r="D357" s="130">
        <v>23.835325750999999</v>
      </c>
      <c r="E357" s="130">
        <v>89.177133885000003</v>
      </c>
    </row>
    <row r="358" spans="2:5" x14ac:dyDescent="0.25">
      <c r="B358" s="113"/>
      <c r="C358" s="151">
        <v>42874</v>
      </c>
      <c r="D358" s="130">
        <v>32.11528543</v>
      </c>
      <c r="E358" s="130">
        <v>94.961258677999993</v>
      </c>
    </row>
    <row r="359" spans="2:5" x14ac:dyDescent="0.25">
      <c r="B359" s="113"/>
      <c r="C359" s="151">
        <v>42877</v>
      </c>
      <c r="D359" s="130">
        <v>27.597131896</v>
      </c>
      <c r="E359" s="130">
        <v>93.958102742000008</v>
      </c>
    </row>
    <row r="360" spans="2:5" x14ac:dyDescent="0.25">
      <c r="B360" s="113"/>
      <c r="C360" s="151">
        <v>42878</v>
      </c>
      <c r="D360" s="130">
        <v>29.321692616</v>
      </c>
      <c r="E360" s="130">
        <v>96.926185107999984</v>
      </c>
    </row>
    <row r="361" spans="2:5" x14ac:dyDescent="0.25">
      <c r="B361" s="113"/>
      <c r="C361" s="151">
        <v>42879</v>
      </c>
      <c r="D361" s="130">
        <v>85.207523269999996</v>
      </c>
      <c r="E361" s="130">
        <v>41.625391128999993</v>
      </c>
    </row>
    <row r="362" spans="2:5" x14ac:dyDescent="0.25">
      <c r="B362" s="113"/>
      <c r="C362" s="151">
        <v>42881</v>
      </c>
      <c r="D362" s="130">
        <v>24.482643760999999</v>
      </c>
      <c r="E362" s="130">
        <v>40.826215035000004</v>
      </c>
    </row>
    <row r="363" spans="2:5" x14ac:dyDescent="0.25">
      <c r="B363" s="113"/>
      <c r="C363" s="151">
        <v>42884</v>
      </c>
      <c r="D363" s="130">
        <v>33.158368308</v>
      </c>
      <c r="E363" s="130">
        <v>39.637023003999992</v>
      </c>
    </row>
    <row r="364" spans="2:5" x14ac:dyDescent="0.25">
      <c r="B364" s="113"/>
      <c r="C364" s="151">
        <v>42885</v>
      </c>
      <c r="D364" s="130">
        <v>33.493145421999998</v>
      </c>
      <c r="E364" s="130">
        <v>41.490543432999999</v>
      </c>
    </row>
    <row r="365" spans="2:5" x14ac:dyDescent="0.25">
      <c r="B365" s="113"/>
      <c r="C365" s="151">
        <v>42886</v>
      </c>
      <c r="D365" s="130">
        <v>65.095748985</v>
      </c>
      <c r="E365" s="130">
        <v>48.646752700000008</v>
      </c>
    </row>
    <row r="366" spans="2:5" x14ac:dyDescent="0.25">
      <c r="B366" s="113"/>
      <c r="C366" s="151">
        <v>42887</v>
      </c>
      <c r="D366" s="130">
        <v>53.945725412000002</v>
      </c>
      <c r="E366" s="130">
        <v>55.876685892000005</v>
      </c>
    </row>
    <row r="367" spans="2:5" x14ac:dyDescent="0.25">
      <c r="B367" s="113"/>
      <c r="C367" s="151">
        <v>42888</v>
      </c>
      <c r="D367" s="130">
        <v>55.399604848999999</v>
      </c>
      <c r="E367" s="130">
        <v>64.027916220999998</v>
      </c>
    </row>
    <row r="368" spans="2:5" x14ac:dyDescent="0.25">
      <c r="B368" s="113"/>
      <c r="C368" s="151">
        <v>42892</v>
      </c>
      <c r="D368" s="130">
        <v>59.270665764999997</v>
      </c>
      <c r="E368" s="130">
        <v>53.022923101000003</v>
      </c>
    </row>
    <row r="369" spans="2:5" x14ac:dyDescent="0.25">
      <c r="B369" s="113"/>
      <c r="C369" s="151">
        <v>42893</v>
      </c>
      <c r="D369" s="130">
        <v>45.091415683000001</v>
      </c>
      <c r="E369" s="130">
        <v>47.926758476999993</v>
      </c>
    </row>
    <row r="370" spans="2:5" x14ac:dyDescent="0.25">
      <c r="B370" s="113"/>
      <c r="C370" s="151">
        <v>42894</v>
      </c>
      <c r="D370" s="130">
        <v>26.680154564999999</v>
      </c>
      <c r="E370" s="130">
        <v>46.254942314999994</v>
      </c>
    </row>
    <row r="371" spans="2:5" x14ac:dyDescent="0.25">
      <c r="B371" s="113"/>
      <c r="C371" s="151">
        <v>42895</v>
      </c>
      <c r="D371" s="130">
        <v>37.068628519999997</v>
      </c>
      <c r="E371" s="130">
        <v>42.531959959000005</v>
      </c>
    </row>
    <row r="372" spans="2:5" x14ac:dyDescent="0.25">
      <c r="B372" s="113"/>
      <c r="C372" s="151">
        <v>42898</v>
      </c>
      <c r="D372" s="130">
        <v>54.994982542999999</v>
      </c>
      <c r="E372" s="130">
        <v>54.773177581000013</v>
      </c>
    </row>
    <row r="373" spans="2:5" x14ac:dyDescent="0.25">
      <c r="B373" s="113"/>
      <c r="C373" s="151">
        <v>42899</v>
      </c>
      <c r="D373" s="130">
        <v>30.666701337999999</v>
      </c>
      <c r="E373" s="130">
        <v>43.008808053999999</v>
      </c>
    </row>
    <row r="374" spans="2:5" x14ac:dyDescent="0.25">
      <c r="B374" s="113"/>
      <c r="C374" s="151">
        <v>42900</v>
      </c>
      <c r="D374" s="130">
        <v>31.384200185000001</v>
      </c>
      <c r="E374" s="130">
        <v>68.812305960999993</v>
      </c>
    </row>
    <row r="375" spans="2:5" x14ac:dyDescent="0.25">
      <c r="B375" s="113"/>
      <c r="C375" s="151">
        <v>42901</v>
      </c>
      <c r="D375" s="130">
        <v>95.696713832</v>
      </c>
      <c r="E375" s="130">
        <v>54.896117113000003</v>
      </c>
    </row>
    <row r="376" spans="2:5" x14ac:dyDescent="0.25">
      <c r="B376" s="113"/>
      <c r="C376" s="151">
        <v>42902</v>
      </c>
      <c r="D376" s="130">
        <v>23.377175187999999</v>
      </c>
      <c r="E376" s="130">
        <v>55.820671641000004</v>
      </c>
    </row>
    <row r="377" spans="2:5" x14ac:dyDescent="0.25">
      <c r="B377" s="113"/>
      <c r="C377" s="151">
        <v>42905</v>
      </c>
      <c r="D377" s="130">
        <v>42.754457809999998</v>
      </c>
      <c r="E377" s="130">
        <v>67.911995895000004</v>
      </c>
    </row>
    <row r="378" spans="2:5" x14ac:dyDescent="0.25">
      <c r="B378" s="113"/>
      <c r="C378" s="151">
        <v>42906</v>
      </c>
      <c r="D378" s="130">
        <v>29.431729641</v>
      </c>
      <c r="E378" s="130">
        <v>75.66025854199998</v>
      </c>
    </row>
    <row r="379" spans="2:5" x14ac:dyDescent="0.25">
      <c r="B379" s="113"/>
      <c r="C379" s="151">
        <v>42907</v>
      </c>
      <c r="D379" s="130">
        <v>24.709948046000001</v>
      </c>
      <c r="E379" s="130">
        <v>61.959496536000003</v>
      </c>
    </row>
    <row r="380" spans="2:5" x14ac:dyDescent="0.25">
      <c r="B380" s="113"/>
      <c r="C380" s="151">
        <v>42908</v>
      </c>
      <c r="D380" s="130">
        <v>18.443227319999998</v>
      </c>
      <c r="E380" s="130">
        <v>61.732266404999997</v>
      </c>
    </row>
    <row r="381" spans="2:5" x14ac:dyDescent="0.25">
      <c r="B381" s="113"/>
      <c r="C381" s="151">
        <v>42909</v>
      </c>
      <c r="D381" s="130">
        <v>23.954720069</v>
      </c>
      <c r="E381" s="130">
        <v>58.151905331000009</v>
      </c>
    </row>
    <row r="382" spans="2:5" x14ac:dyDescent="0.25">
      <c r="B382" s="113"/>
      <c r="C382" s="151">
        <v>42912</v>
      </c>
      <c r="D382" s="130">
        <v>20.882864268999999</v>
      </c>
      <c r="E382" s="130">
        <v>57.026244990999999</v>
      </c>
    </row>
    <row r="383" spans="2:5" x14ac:dyDescent="0.25">
      <c r="B383" s="113"/>
      <c r="C383" s="151">
        <v>42913</v>
      </c>
      <c r="D383" s="130">
        <v>23.172859101</v>
      </c>
      <c r="E383" s="130">
        <v>53.380829777000002</v>
      </c>
    </row>
    <row r="384" spans="2:5" x14ac:dyDescent="0.25">
      <c r="B384" s="113"/>
      <c r="C384" s="151">
        <v>42914</v>
      </c>
      <c r="D384" s="130">
        <v>23.006106293999999</v>
      </c>
      <c r="E384" s="130">
        <v>43.151625997000004</v>
      </c>
    </row>
    <row r="385" spans="2:5" x14ac:dyDescent="0.25">
      <c r="B385" s="113"/>
      <c r="C385" s="151">
        <v>42915</v>
      </c>
      <c r="D385" s="130">
        <v>27.569271845999999</v>
      </c>
      <c r="E385" s="130">
        <v>40.678897414000012</v>
      </c>
    </row>
    <row r="386" spans="2:5" x14ac:dyDescent="0.25">
      <c r="B386" s="113"/>
      <c r="C386" s="151">
        <v>42916</v>
      </c>
      <c r="D386" s="130">
        <v>51.327291158000001</v>
      </c>
      <c r="E386" s="130">
        <v>48.697705074999995</v>
      </c>
    </row>
    <row r="387" spans="2:5" x14ac:dyDescent="0.25">
      <c r="B387" s="113"/>
      <c r="C387" s="151">
        <v>42919</v>
      </c>
      <c r="D387" s="130">
        <v>80.871140627000003</v>
      </c>
      <c r="E387" s="130">
        <v>76.861598565999998</v>
      </c>
    </row>
    <row r="388" spans="2:5" x14ac:dyDescent="0.25">
      <c r="B388" s="113"/>
      <c r="C388" s="151">
        <v>42920</v>
      </c>
      <c r="D388" s="130">
        <v>25.321077000999999</v>
      </c>
      <c r="E388" s="130">
        <v>74.616044286000019</v>
      </c>
    </row>
    <row r="389" spans="2:5" x14ac:dyDescent="0.25">
      <c r="B389" s="113"/>
      <c r="C389" s="151">
        <v>42921</v>
      </c>
      <c r="D389" s="130">
        <v>42.953435151000001</v>
      </c>
      <c r="E389" s="130">
        <v>55.255044777000002</v>
      </c>
    </row>
    <row r="390" spans="2:5" x14ac:dyDescent="0.25">
      <c r="B390" s="113"/>
      <c r="C390" s="151">
        <v>42922</v>
      </c>
      <c r="D390" s="130">
        <v>23.468389301999999</v>
      </c>
      <c r="E390" s="130">
        <v>52.436150229000006</v>
      </c>
    </row>
    <row r="391" spans="2:5" x14ac:dyDescent="0.25">
      <c r="B391" s="113"/>
      <c r="C391" s="151">
        <v>42923</v>
      </c>
      <c r="D391" s="130">
        <v>27.566438888</v>
      </c>
      <c r="E391" s="130">
        <v>51.258893857000004</v>
      </c>
    </row>
    <row r="392" spans="2:5" x14ac:dyDescent="0.25">
      <c r="B392" s="113"/>
      <c r="C392" s="151">
        <v>42926</v>
      </c>
      <c r="D392" s="130">
        <v>48.224362323000001</v>
      </c>
      <c r="E392" s="130">
        <v>49.472067369000001</v>
      </c>
    </row>
    <row r="393" spans="2:5" x14ac:dyDescent="0.25">
      <c r="B393" s="113"/>
      <c r="C393" s="151">
        <v>42927</v>
      </c>
      <c r="D393" s="130">
        <v>27.781178368999999</v>
      </c>
      <c r="E393" s="130">
        <v>48.810158410999996</v>
      </c>
    </row>
    <row r="394" spans="2:5" x14ac:dyDescent="0.25">
      <c r="B394" s="113"/>
      <c r="C394" s="151">
        <v>42928</v>
      </c>
      <c r="D394" s="130">
        <v>38.248703358</v>
      </c>
      <c r="E394" s="130">
        <v>69.722511490999992</v>
      </c>
    </row>
    <row r="395" spans="2:5" x14ac:dyDescent="0.25">
      <c r="B395" s="113"/>
      <c r="C395" s="151">
        <v>42929</v>
      </c>
      <c r="D395" s="130">
        <v>31.012437395999999</v>
      </c>
      <c r="E395" s="130">
        <v>66.342889450999991</v>
      </c>
    </row>
    <row r="396" spans="2:5" x14ac:dyDescent="0.25">
      <c r="B396" s="113"/>
      <c r="C396" s="151">
        <v>42930</v>
      </c>
      <c r="D396" s="130">
        <v>30.814173619999998</v>
      </c>
      <c r="E396" s="130">
        <v>63.164582995000004</v>
      </c>
    </row>
    <row r="397" spans="2:5" x14ac:dyDescent="0.25">
      <c r="B397" s="113"/>
      <c r="C397" s="151">
        <v>42933</v>
      </c>
      <c r="D397" s="130">
        <v>75.721030290000002</v>
      </c>
      <c r="E397" s="130">
        <v>29.427560245000002</v>
      </c>
    </row>
    <row r="398" spans="2:5" x14ac:dyDescent="0.25">
      <c r="B398" s="113"/>
      <c r="C398" s="151">
        <v>42934</v>
      </c>
      <c r="D398" s="130">
        <v>32.776374099999998</v>
      </c>
      <c r="E398" s="130">
        <v>31.368453174999999</v>
      </c>
    </row>
    <row r="399" spans="2:5" x14ac:dyDescent="0.25">
      <c r="B399" s="113"/>
      <c r="C399" s="151">
        <v>42935</v>
      </c>
      <c r="D399" s="130">
        <v>32.320395597999998</v>
      </c>
      <c r="E399" s="130">
        <v>42.049670456000008</v>
      </c>
    </row>
    <row r="400" spans="2:5" x14ac:dyDescent="0.25">
      <c r="B400" s="113"/>
      <c r="C400" s="151">
        <v>42936</v>
      </c>
      <c r="D400" s="130">
        <v>32.481534588999999</v>
      </c>
      <c r="E400" s="130">
        <v>45.739470695999991</v>
      </c>
    </row>
    <row r="401" spans="2:5" x14ac:dyDescent="0.25">
      <c r="B401" s="113"/>
      <c r="C401" s="151">
        <v>42937</v>
      </c>
      <c r="D401" s="130">
        <v>18.858472837000001</v>
      </c>
      <c r="E401" s="130">
        <v>45.309354052999993</v>
      </c>
    </row>
    <row r="402" spans="2:5" x14ac:dyDescent="0.25">
      <c r="B402" s="113"/>
      <c r="C402" s="151">
        <v>42940</v>
      </c>
      <c r="D402" s="130">
        <v>22.926240222000001</v>
      </c>
      <c r="E402" s="130">
        <v>44.118661410999998</v>
      </c>
    </row>
    <row r="403" spans="2:5" x14ac:dyDescent="0.25">
      <c r="B403" s="113"/>
      <c r="C403" s="151">
        <v>42941</v>
      </c>
      <c r="D403" s="130">
        <v>18.559344548999999</v>
      </c>
      <c r="E403" s="130">
        <v>41.303724960000004</v>
      </c>
    </row>
    <row r="404" spans="2:5" x14ac:dyDescent="0.25">
      <c r="B404" s="113"/>
      <c r="C404" s="151">
        <v>42942</v>
      </c>
      <c r="D404" s="130">
        <v>29.683387944</v>
      </c>
      <c r="E404" s="130">
        <v>45.811714237000004</v>
      </c>
    </row>
    <row r="405" spans="2:5" x14ac:dyDescent="0.25">
      <c r="B405" s="113"/>
      <c r="C405" s="151">
        <v>42943</v>
      </c>
      <c r="D405" s="130">
        <v>18.454427711000001</v>
      </c>
      <c r="E405" s="130">
        <v>45.649990066000001</v>
      </c>
    </row>
    <row r="406" spans="2:5" x14ac:dyDescent="0.25">
      <c r="B406" s="113"/>
      <c r="C406" s="151">
        <v>42944</v>
      </c>
      <c r="D406" s="130">
        <v>32.359637212999999</v>
      </c>
      <c r="E406" s="130">
        <v>45.108057252000002</v>
      </c>
    </row>
    <row r="407" spans="2:5" x14ac:dyDescent="0.25">
      <c r="B407" s="113"/>
      <c r="C407" s="151">
        <v>42947</v>
      </c>
      <c r="D407" s="130">
        <v>46.006582764999997</v>
      </c>
      <c r="E407" s="130">
        <v>41.666791182999994</v>
      </c>
    </row>
    <row r="408" spans="2:5" x14ac:dyDescent="0.25">
      <c r="B408" s="113"/>
      <c r="C408" s="151">
        <v>42948</v>
      </c>
      <c r="D408" s="130">
        <v>52.868477956</v>
      </c>
      <c r="E408" s="130">
        <v>61.18763082600001</v>
      </c>
    </row>
    <row r="409" spans="2:5" x14ac:dyDescent="0.25">
      <c r="B409" s="113"/>
      <c r="C409" s="151">
        <v>42949</v>
      </c>
      <c r="D409" s="130">
        <v>56.093215811</v>
      </c>
      <c r="E409" s="130">
        <v>77.24000882</v>
      </c>
    </row>
    <row r="410" spans="2:5" x14ac:dyDescent="0.25">
      <c r="B410" s="113"/>
      <c r="C410" s="151">
        <v>42950</v>
      </c>
      <c r="D410" s="130">
        <v>23.737130440000001</v>
      </c>
      <c r="E410" s="130">
        <v>77.814445241999991</v>
      </c>
    </row>
    <row r="411" spans="2:5" x14ac:dyDescent="0.25">
      <c r="B411" s="113"/>
      <c r="C411" s="151">
        <v>42951</v>
      </c>
      <c r="D411" s="130">
        <v>28.588841493</v>
      </c>
      <c r="E411" s="130">
        <v>70.212134500000005</v>
      </c>
    </row>
    <row r="412" spans="2:5" x14ac:dyDescent="0.25">
      <c r="B412" s="113"/>
      <c r="C412" s="151">
        <v>42955</v>
      </c>
      <c r="D412" s="130">
        <v>50.407441935000001</v>
      </c>
      <c r="E412" s="130">
        <v>47.143511392000001</v>
      </c>
    </row>
    <row r="413" spans="2:5" x14ac:dyDescent="0.25">
      <c r="B413" s="113"/>
      <c r="C413" s="151">
        <v>42956</v>
      </c>
      <c r="D413" s="130">
        <v>30.135390749999999</v>
      </c>
      <c r="E413" s="130">
        <v>51.512437975000005</v>
      </c>
    </row>
    <row r="414" spans="2:5" x14ac:dyDescent="0.25">
      <c r="B414" s="113"/>
      <c r="C414" s="151">
        <v>42957</v>
      </c>
      <c r="D414" s="130">
        <v>26.893291958999999</v>
      </c>
      <c r="E414" s="130">
        <v>55.870904340999992</v>
      </c>
    </row>
    <row r="415" spans="2:5" x14ac:dyDescent="0.25">
      <c r="B415" s="113"/>
      <c r="C415" s="151">
        <v>42958</v>
      </c>
      <c r="D415" s="130">
        <v>21.502913785000001</v>
      </c>
      <c r="E415" s="130">
        <v>59.132353397999999</v>
      </c>
    </row>
    <row r="416" spans="2:5" x14ac:dyDescent="0.25">
      <c r="B416" s="113"/>
      <c r="C416" s="151">
        <v>42961</v>
      </c>
      <c r="D416" s="130">
        <v>22.528557731999999</v>
      </c>
      <c r="E416" s="130">
        <v>54.273366090000003</v>
      </c>
    </row>
    <row r="417" spans="2:5" x14ac:dyDescent="0.25">
      <c r="B417" s="113"/>
      <c r="C417" s="151">
        <v>42962</v>
      </c>
      <c r="D417" s="130">
        <v>90.114449644000004</v>
      </c>
      <c r="E417" s="130">
        <v>38.300269735999997</v>
      </c>
    </row>
    <row r="418" spans="2:5" x14ac:dyDescent="0.25">
      <c r="B418" s="113"/>
      <c r="C418" s="151">
        <v>42963</v>
      </c>
      <c r="D418" s="130">
        <v>32.346954416000003</v>
      </c>
      <c r="E418" s="130">
        <v>29.750976217999998</v>
      </c>
    </row>
    <row r="419" spans="2:5" x14ac:dyDescent="0.25">
      <c r="B419" s="113"/>
      <c r="C419" s="151">
        <v>42964</v>
      </c>
      <c r="D419" s="130">
        <v>38.715896225000002</v>
      </c>
      <c r="E419" s="130">
        <v>41.588690909000015</v>
      </c>
    </row>
    <row r="420" spans="2:5" x14ac:dyDescent="0.25">
      <c r="B420" s="113"/>
      <c r="C420" s="151">
        <v>42965</v>
      </c>
      <c r="D420" s="130">
        <v>26.595368313000002</v>
      </c>
      <c r="E420" s="130">
        <v>34.338075414999992</v>
      </c>
    </row>
    <row r="421" spans="2:5" x14ac:dyDescent="0.25">
      <c r="B421" s="113"/>
      <c r="C421" s="151">
        <v>42968</v>
      </c>
      <c r="D421" s="130">
        <v>28.701915139</v>
      </c>
      <c r="E421" s="130">
        <v>34.188694624999997</v>
      </c>
    </row>
    <row r="422" spans="2:5" x14ac:dyDescent="0.25">
      <c r="B422" s="113"/>
      <c r="C422" s="151">
        <v>42969</v>
      </c>
      <c r="D422" s="130">
        <v>26.750693518999999</v>
      </c>
      <c r="E422" s="130">
        <v>38.206417877999996</v>
      </c>
    </row>
    <row r="423" spans="2:5" x14ac:dyDescent="0.25">
      <c r="B423" s="113"/>
      <c r="C423" s="151">
        <v>42970</v>
      </c>
      <c r="D423" s="130">
        <v>26.477817353999999</v>
      </c>
      <c r="E423" s="130">
        <v>50.862491683000002</v>
      </c>
    </row>
    <row r="424" spans="2:5" x14ac:dyDescent="0.25">
      <c r="B424" s="113"/>
      <c r="C424" s="151">
        <v>42971</v>
      </c>
      <c r="D424" s="130">
        <v>18.186459557999999</v>
      </c>
      <c r="E424" s="130">
        <v>51.770178041000008</v>
      </c>
    </row>
    <row r="425" spans="2:5" x14ac:dyDescent="0.25">
      <c r="B425" s="113"/>
      <c r="C425" s="151">
        <v>42972</v>
      </c>
      <c r="D425" s="130">
        <v>21.718904836</v>
      </c>
      <c r="E425" s="130">
        <v>49.613948260000001</v>
      </c>
    </row>
    <row r="426" spans="2:5" x14ac:dyDescent="0.25">
      <c r="B426" s="113"/>
      <c r="C426" s="151">
        <v>42975</v>
      </c>
      <c r="D426" s="130">
        <v>19.120931931000001</v>
      </c>
      <c r="E426" s="130">
        <v>49.471199980999998</v>
      </c>
    </row>
    <row r="427" spans="2:5" x14ac:dyDescent="0.25">
      <c r="B427" s="113"/>
      <c r="C427" s="151">
        <v>42976</v>
      </c>
      <c r="D427" s="130">
        <v>24.86610542</v>
      </c>
      <c r="E427" s="130">
        <v>49.334905424000006</v>
      </c>
    </row>
    <row r="428" spans="2:5" x14ac:dyDescent="0.25">
      <c r="B428" s="113"/>
      <c r="C428" s="151">
        <v>42977</v>
      </c>
      <c r="D428" s="130">
        <v>23.018973513999999</v>
      </c>
      <c r="E428" s="130">
        <v>39.029591880999995</v>
      </c>
    </row>
    <row r="429" spans="2:5" x14ac:dyDescent="0.25">
      <c r="B429" s="113"/>
      <c r="C429" s="151">
        <v>42978</v>
      </c>
      <c r="D429" s="130">
        <v>49.700636303000003</v>
      </c>
      <c r="E429" s="130">
        <v>34.392387986000003</v>
      </c>
    </row>
    <row r="430" spans="2:5" x14ac:dyDescent="0.25">
      <c r="B430" s="113"/>
      <c r="C430" s="151">
        <v>42979</v>
      </c>
      <c r="D430" s="130">
        <v>63.725896225</v>
      </c>
      <c r="E430" s="130">
        <v>49.982341719999994</v>
      </c>
    </row>
    <row r="431" spans="2:5" x14ac:dyDescent="0.25">
      <c r="B431" s="113"/>
      <c r="C431" s="151">
        <v>42982</v>
      </c>
      <c r="D431" s="130">
        <v>51.098667585999998</v>
      </c>
      <c r="E431" s="130">
        <v>63.043684165999998</v>
      </c>
    </row>
    <row r="432" spans="2:5" x14ac:dyDescent="0.25">
      <c r="B432" s="113"/>
      <c r="C432" s="151">
        <v>42983</v>
      </c>
      <c r="D432" s="130">
        <v>21.163856096</v>
      </c>
      <c r="E432" s="130">
        <v>59.236540240999993</v>
      </c>
    </row>
    <row r="433" spans="2:5" x14ac:dyDescent="0.25">
      <c r="B433" s="113"/>
      <c r="C433" s="151">
        <v>42984</v>
      </c>
      <c r="D433" s="130">
        <v>26.896767137000001</v>
      </c>
      <c r="E433" s="130">
        <v>45.551379869999998</v>
      </c>
    </row>
    <row r="434" spans="2:5" x14ac:dyDescent="0.25">
      <c r="B434" s="113"/>
      <c r="C434" s="151">
        <v>42985</v>
      </c>
      <c r="D434" s="130">
        <v>19.057744022000001</v>
      </c>
      <c r="E434" s="130">
        <v>43.398559581000001</v>
      </c>
    </row>
    <row r="435" spans="2:5" x14ac:dyDescent="0.25">
      <c r="B435" s="113"/>
      <c r="C435" s="151">
        <v>42986</v>
      </c>
      <c r="D435" s="130">
        <v>23.182447839000002</v>
      </c>
      <c r="E435" s="130">
        <v>44.98018055499999</v>
      </c>
    </row>
    <row r="436" spans="2:5" x14ac:dyDescent="0.25">
      <c r="B436" s="113"/>
      <c r="C436" s="151">
        <v>42989</v>
      </c>
      <c r="D436" s="130">
        <v>31.960536926</v>
      </c>
      <c r="E436" s="130">
        <v>46.437771902999998</v>
      </c>
    </row>
    <row r="437" spans="2:5" x14ac:dyDescent="0.25">
      <c r="B437" s="113"/>
      <c r="C437" s="151">
        <v>42990</v>
      </c>
      <c r="D437" s="130">
        <v>20.047501408999999</v>
      </c>
      <c r="E437" s="130">
        <v>46.634553182999994</v>
      </c>
    </row>
    <row r="438" spans="2:5" x14ac:dyDescent="0.25">
      <c r="B438" s="113"/>
      <c r="C438" s="151">
        <v>42991</v>
      </c>
      <c r="D438" s="130">
        <v>32.540317825999999</v>
      </c>
      <c r="E438" s="130">
        <v>69.203055636999991</v>
      </c>
    </row>
    <row r="439" spans="2:5" x14ac:dyDescent="0.25">
      <c r="B439" s="113"/>
      <c r="C439" s="151">
        <v>42992</v>
      </c>
      <c r="D439" s="130">
        <v>19.312182062000002</v>
      </c>
      <c r="E439" s="130">
        <v>66.253911721999984</v>
      </c>
    </row>
    <row r="440" spans="2:5" x14ac:dyDescent="0.25">
      <c r="B440" s="113"/>
      <c r="C440" s="151">
        <v>42993</v>
      </c>
      <c r="D440" s="130">
        <v>76.179956470999997</v>
      </c>
      <c r="E440" s="130">
        <v>26.874259161000001</v>
      </c>
    </row>
    <row r="441" spans="2:5" x14ac:dyDescent="0.25">
      <c r="B441" s="113"/>
      <c r="C441" s="151">
        <v>42996</v>
      </c>
      <c r="D441" s="130">
        <v>33.780761951000002</v>
      </c>
      <c r="E441" s="130">
        <v>31.045081153999998</v>
      </c>
    </row>
    <row r="442" spans="2:5" x14ac:dyDescent="0.25">
      <c r="B442" s="113"/>
      <c r="C442" s="151">
        <v>42997</v>
      </c>
      <c r="D442" s="130">
        <v>52.848545205999997</v>
      </c>
      <c r="E442" s="130">
        <v>51.434897597000003</v>
      </c>
    </row>
    <row r="443" spans="2:5" x14ac:dyDescent="0.25">
      <c r="B443" s="113"/>
      <c r="C443" s="151">
        <v>42998</v>
      </c>
      <c r="D443" s="130">
        <v>41.309630781999999</v>
      </c>
      <c r="E443" s="130">
        <v>57.535679551000001</v>
      </c>
    </row>
    <row r="444" spans="2:5" x14ac:dyDescent="0.25">
      <c r="B444" s="113"/>
      <c r="C444" s="151">
        <v>42999</v>
      </c>
      <c r="D444" s="130">
        <v>25.761479759</v>
      </c>
      <c r="E444" s="130">
        <v>57.343575869000006</v>
      </c>
    </row>
    <row r="445" spans="2:5" x14ac:dyDescent="0.25">
      <c r="B445" s="113"/>
      <c r="C445" s="151">
        <v>43000</v>
      </c>
      <c r="D445" s="130">
        <v>17.580385997</v>
      </c>
      <c r="E445" s="130">
        <v>61.198731143000003</v>
      </c>
    </row>
    <row r="446" spans="2:5" x14ac:dyDescent="0.25">
      <c r="B446" s="113"/>
      <c r="C446" s="151">
        <v>43003</v>
      </c>
      <c r="D446" s="130">
        <v>27.562817893999998</v>
      </c>
      <c r="E446" s="130">
        <v>60.074075234999995</v>
      </c>
    </row>
    <row r="447" spans="2:5" x14ac:dyDescent="0.25">
      <c r="B447" s="113"/>
      <c r="C447" s="151">
        <v>43004</v>
      </c>
      <c r="D447" s="130">
        <v>20.06685255</v>
      </c>
      <c r="E447" s="130">
        <v>58.191404479999996</v>
      </c>
    </row>
    <row r="448" spans="2:5" x14ac:dyDescent="0.25">
      <c r="B448" s="113"/>
      <c r="C448" s="151">
        <v>43005</v>
      </c>
      <c r="D448" s="130">
        <v>22.418056304</v>
      </c>
      <c r="E448" s="130">
        <v>40.075418030000002</v>
      </c>
    </row>
    <row r="449" spans="2:5" x14ac:dyDescent="0.25">
      <c r="B449" s="113"/>
      <c r="C449" s="151">
        <v>43006</v>
      </c>
      <c r="D449" s="130">
        <v>27.848321281</v>
      </c>
      <c r="E449" s="130">
        <v>39.117358226000007</v>
      </c>
    </row>
    <row r="450" spans="2:5" x14ac:dyDescent="0.25">
      <c r="B450" s="113"/>
      <c r="C450" s="151">
        <v>43007</v>
      </c>
      <c r="D450" s="130">
        <v>51.720972469000003</v>
      </c>
      <c r="E450" s="130">
        <v>35.953189791000007</v>
      </c>
    </row>
    <row r="451" spans="2:5" x14ac:dyDescent="0.25">
      <c r="B451" s="113"/>
      <c r="C451" s="151">
        <v>43010</v>
      </c>
      <c r="D451" s="130">
        <v>78.990942646999997</v>
      </c>
      <c r="E451" s="130">
        <v>63.903824594</v>
      </c>
    </row>
    <row r="452" spans="2:5" x14ac:dyDescent="0.25">
      <c r="B452" s="113"/>
      <c r="C452" s="151">
        <v>43011</v>
      </c>
      <c r="D452" s="130">
        <v>25.855538952</v>
      </c>
      <c r="E452" s="130">
        <v>66.181902714999993</v>
      </c>
    </row>
    <row r="453" spans="2:5" x14ac:dyDescent="0.25">
      <c r="B453" s="113"/>
      <c r="C453" s="151">
        <v>43012</v>
      </c>
      <c r="D453" s="130">
        <v>25.269365106999999</v>
      </c>
      <c r="E453" s="130">
        <v>86.728525642999998</v>
      </c>
    </row>
    <row r="454" spans="2:5" x14ac:dyDescent="0.25">
      <c r="B454" s="113"/>
      <c r="C454" s="151">
        <v>43013</v>
      </c>
      <c r="D454" s="130">
        <v>50.827609115000001</v>
      </c>
      <c r="E454" s="130">
        <v>63.135191128999999</v>
      </c>
    </row>
    <row r="455" spans="2:5" x14ac:dyDescent="0.25">
      <c r="B455" s="113"/>
      <c r="C455" s="151">
        <v>43014</v>
      </c>
      <c r="D455" s="130">
        <v>31.099909488000002</v>
      </c>
      <c r="E455" s="130">
        <v>57.545147580999988</v>
      </c>
    </row>
    <row r="456" spans="2:5" x14ac:dyDescent="0.25">
      <c r="B456" s="113"/>
      <c r="C456" s="151">
        <v>43017</v>
      </c>
      <c r="D456" s="130">
        <v>30.816350114999999</v>
      </c>
      <c r="E456" s="130">
        <v>56.092433892000003</v>
      </c>
    </row>
    <row r="457" spans="2:5" x14ac:dyDescent="0.25">
      <c r="B457" s="113"/>
      <c r="C457" s="151">
        <v>43018</v>
      </c>
      <c r="D457" s="130">
        <v>73.387789337000001</v>
      </c>
      <c r="E457" s="130">
        <v>40.647086041999991</v>
      </c>
    </row>
    <row r="458" spans="2:5" x14ac:dyDescent="0.25">
      <c r="B458" s="113"/>
      <c r="C458" s="151">
        <v>43019</v>
      </c>
      <c r="D458" s="130">
        <v>41.878459784999997</v>
      </c>
      <c r="E458" s="130">
        <v>62.533740111999983</v>
      </c>
    </row>
    <row r="459" spans="2:5" x14ac:dyDescent="0.25">
      <c r="B459" s="113"/>
      <c r="C459" s="151">
        <v>43020</v>
      </c>
      <c r="D459" s="130">
        <v>21.220372521000002</v>
      </c>
      <c r="E459" s="130">
        <v>56.586067468000003</v>
      </c>
    </row>
    <row r="460" spans="2:5" x14ac:dyDescent="0.25">
      <c r="B460" s="113"/>
      <c r="C460" s="151">
        <v>43021</v>
      </c>
      <c r="D460" s="130">
        <v>27.801894190999999</v>
      </c>
      <c r="E460" s="130">
        <v>56.546990459999996</v>
      </c>
    </row>
    <row r="461" spans="2:5" x14ac:dyDescent="0.25">
      <c r="B461" s="113"/>
      <c r="C461" s="151">
        <v>43024</v>
      </c>
      <c r="D461" s="130">
        <v>113.008274797</v>
      </c>
      <c r="E461" s="130">
        <v>36.710473465999996</v>
      </c>
    </row>
    <row r="462" spans="2:5" x14ac:dyDescent="0.25">
      <c r="B462" s="113"/>
      <c r="C462" s="151">
        <v>43025</v>
      </c>
      <c r="D462" s="130">
        <v>27.283183157</v>
      </c>
      <c r="E462" s="130">
        <v>41.025643699</v>
      </c>
    </row>
    <row r="463" spans="2:5" x14ac:dyDescent="0.25">
      <c r="B463" s="113"/>
      <c r="C463" s="151">
        <v>43026</v>
      </c>
      <c r="D463" s="130">
        <v>40.419706617999999</v>
      </c>
      <c r="E463" s="130">
        <v>44.937253820000002</v>
      </c>
    </row>
    <row r="464" spans="2:5" x14ac:dyDescent="0.25">
      <c r="B464" s="113"/>
      <c r="C464" s="151">
        <v>43027</v>
      </c>
      <c r="D464" s="130">
        <v>29.928630853000001</v>
      </c>
      <c r="E464" s="130">
        <v>45.264992915000001</v>
      </c>
    </row>
    <row r="465" spans="2:5" x14ac:dyDescent="0.25">
      <c r="B465" s="113"/>
      <c r="C465" s="151">
        <v>43028</v>
      </c>
      <c r="D465" s="130">
        <v>36.316082686999998</v>
      </c>
      <c r="E465" s="130">
        <v>44.651283325999998</v>
      </c>
    </row>
    <row r="466" spans="2:5" x14ac:dyDescent="0.25">
      <c r="B466" s="113"/>
      <c r="C466" s="151">
        <v>43031</v>
      </c>
      <c r="D466" s="130">
        <v>25.988875673999999</v>
      </c>
      <c r="E466" s="130">
        <v>48.367453077</v>
      </c>
    </row>
    <row r="467" spans="2:5" x14ac:dyDescent="0.25">
      <c r="B467" s="113"/>
      <c r="C467" s="151">
        <v>43032</v>
      </c>
      <c r="D467" s="130">
        <v>20.785028124</v>
      </c>
      <c r="E467" s="130">
        <v>54.612885035000005</v>
      </c>
    </row>
    <row r="468" spans="2:5" x14ac:dyDescent="0.25">
      <c r="B468" s="113"/>
      <c r="C468" s="151">
        <v>43033</v>
      </c>
      <c r="D468" s="130">
        <v>31.6663821</v>
      </c>
      <c r="E468" s="130">
        <v>52.749283661</v>
      </c>
    </row>
    <row r="469" spans="2:5" x14ac:dyDescent="0.25">
      <c r="B469" s="113"/>
      <c r="C469" s="151">
        <v>43034</v>
      </c>
      <c r="D469" s="130">
        <v>27.785719029999999</v>
      </c>
      <c r="E469" s="130">
        <v>56.040923842999995</v>
      </c>
    </row>
    <row r="470" spans="2:5" x14ac:dyDescent="0.25">
      <c r="B470" s="113"/>
      <c r="C470" s="151">
        <v>43035</v>
      </c>
      <c r="D470" s="130">
        <v>22.700660214999999</v>
      </c>
      <c r="E470" s="130">
        <v>54.820525688999993</v>
      </c>
    </row>
    <row r="471" spans="2:5" x14ac:dyDescent="0.25">
      <c r="B471" s="113"/>
      <c r="C471" s="151">
        <v>43038</v>
      </c>
      <c r="D471" s="130">
        <v>33.288875476999998</v>
      </c>
      <c r="E471" s="130">
        <v>55.279155427999996</v>
      </c>
    </row>
    <row r="472" spans="2:5" x14ac:dyDescent="0.25">
      <c r="B472" s="113"/>
      <c r="C472" s="151">
        <v>43039</v>
      </c>
      <c r="D472" s="130">
        <v>36.957335790999998</v>
      </c>
      <c r="E472" s="130">
        <v>49.448106778999993</v>
      </c>
    </row>
    <row r="473" spans="2:5" x14ac:dyDescent="0.25">
      <c r="B473" s="113"/>
      <c r="C473" s="151">
        <v>43040</v>
      </c>
      <c r="D473" s="130">
        <v>76.401200568999997</v>
      </c>
      <c r="E473" s="130">
        <v>65.814540825999998</v>
      </c>
    </row>
    <row r="474" spans="2:5" x14ac:dyDescent="0.25">
      <c r="B474" s="113"/>
      <c r="C474" s="151">
        <v>43041</v>
      </c>
      <c r="D474" s="130">
        <v>52.201010261999997</v>
      </c>
      <c r="E474" s="130">
        <v>77.84762087</v>
      </c>
    </row>
    <row r="475" spans="2:5" x14ac:dyDescent="0.25">
      <c r="B475" s="113"/>
      <c r="C475" s="151">
        <v>43042</v>
      </c>
      <c r="D475" s="130">
        <v>29.209096037999998</v>
      </c>
      <c r="E475" s="130">
        <v>74.726756172999998</v>
      </c>
    </row>
    <row r="476" spans="2:5" x14ac:dyDescent="0.25">
      <c r="B476" s="113"/>
      <c r="C476" s="151">
        <v>43045</v>
      </c>
      <c r="D476" s="130">
        <v>33.495057250999999</v>
      </c>
      <c r="E476" s="130">
        <v>63.553939784000001</v>
      </c>
    </row>
    <row r="477" spans="2:5" x14ac:dyDescent="0.25">
      <c r="B477" s="113"/>
      <c r="C477" s="151">
        <v>43046</v>
      </c>
      <c r="D477" s="130">
        <v>20.190663984</v>
      </c>
      <c r="E477" s="130">
        <v>57.042359634999997</v>
      </c>
    </row>
    <row r="478" spans="2:5" x14ac:dyDescent="0.25">
      <c r="B478" s="113"/>
      <c r="C478" s="151">
        <v>43047</v>
      </c>
      <c r="D478" s="130">
        <v>28.760794025999999</v>
      </c>
      <c r="E478" s="130">
        <v>43.657955670999996</v>
      </c>
    </row>
    <row r="479" spans="2:5" x14ac:dyDescent="0.25">
      <c r="B479" s="113"/>
      <c r="C479" s="151">
        <v>43048</v>
      </c>
      <c r="D479" s="130">
        <v>24.014135695</v>
      </c>
      <c r="E479" s="130">
        <v>44.979379928999997</v>
      </c>
    </row>
    <row r="480" spans="2:5" x14ac:dyDescent="0.25">
      <c r="B480" s="113"/>
      <c r="C480" s="151">
        <v>43049</v>
      </c>
      <c r="D480" s="130">
        <v>46.819058146000003</v>
      </c>
      <c r="E480" s="130">
        <v>46.431684835999995</v>
      </c>
    </row>
    <row r="481" spans="2:5" x14ac:dyDescent="0.25">
      <c r="B481" s="113"/>
      <c r="C481" s="151">
        <v>43052</v>
      </c>
      <c r="D481" s="130">
        <v>40.738622298000003</v>
      </c>
      <c r="E481" s="130">
        <v>46.009941278999996</v>
      </c>
    </row>
    <row r="482" spans="2:5" x14ac:dyDescent="0.25">
      <c r="B482" s="113"/>
      <c r="C482" s="151">
        <v>43053</v>
      </c>
      <c r="D482" s="130">
        <v>41.788526296999997</v>
      </c>
      <c r="E482" s="130">
        <v>41.996067372000006</v>
      </c>
    </row>
    <row r="483" spans="2:5" x14ac:dyDescent="0.25">
      <c r="B483" s="113"/>
      <c r="C483" s="151">
        <v>43054</v>
      </c>
      <c r="D483" s="130">
        <v>89.614558263999996</v>
      </c>
      <c r="E483" s="130">
        <v>35.928725362000002</v>
      </c>
    </row>
    <row r="484" spans="2:5" x14ac:dyDescent="0.25">
      <c r="B484" s="113"/>
      <c r="C484" s="151">
        <v>43055</v>
      </c>
      <c r="D484" s="130">
        <v>29.989767034</v>
      </c>
      <c r="E484" s="130">
        <v>35.250969610000006</v>
      </c>
    </row>
    <row r="485" spans="2:5" x14ac:dyDescent="0.25">
      <c r="B485" s="113"/>
      <c r="C485" s="151">
        <v>43056</v>
      </c>
      <c r="D485" s="130">
        <v>42.516787139000002</v>
      </c>
      <c r="E485" s="130">
        <v>47.722177689000006</v>
      </c>
    </row>
    <row r="486" spans="2:5" x14ac:dyDescent="0.25">
      <c r="B486" s="113"/>
      <c r="C486" s="151">
        <v>43059</v>
      </c>
      <c r="D486" s="130">
        <v>37.256591096999998</v>
      </c>
      <c r="E486" s="130">
        <v>55.674781047999993</v>
      </c>
    </row>
    <row r="487" spans="2:5" x14ac:dyDescent="0.25">
      <c r="B487" s="113"/>
      <c r="C487" s="151">
        <v>43060</v>
      </c>
      <c r="D487" s="130">
        <v>29.817713587</v>
      </c>
      <c r="E487" s="130">
        <v>62.842001195999998</v>
      </c>
    </row>
    <row r="488" spans="2:5" x14ac:dyDescent="0.25">
      <c r="B488" s="113"/>
      <c r="C488" s="151">
        <v>43061</v>
      </c>
      <c r="D488" s="130">
        <v>22.956558274999999</v>
      </c>
      <c r="E488" s="130">
        <v>56.193437154000001</v>
      </c>
    </row>
    <row r="489" spans="2:5" x14ac:dyDescent="0.25">
      <c r="B489" s="113"/>
      <c r="C489" s="151">
        <v>43062</v>
      </c>
      <c r="D489" s="130">
        <v>22.28206733</v>
      </c>
      <c r="E489" s="130">
        <v>56.60555775000001</v>
      </c>
    </row>
    <row r="490" spans="2:5" x14ac:dyDescent="0.25">
      <c r="B490" s="113"/>
      <c r="C490" s="151">
        <v>43063</v>
      </c>
      <c r="D490" s="130">
        <v>25.041620639000001</v>
      </c>
      <c r="E490" s="130">
        <v>54.963305607000009</v>
      </c>
    </row>
    <row r="491" spans="2:5" x14ac:dyDescent="0.25">
      <c r="B491" s="113"/>
      <c r="C491" s="151">
        <v>43066</v>
      </c>
      <c r="D491" s="130">
        <v>28.934719069</v>
      </c>
      <c r="E491" s="130">
        <v>44.275178743999987</v>
      </c>
    </row>
    <row r="492" spans="2:5" x14ac:dyDescent="0.25">
      <c r="B492" s="113"/>
      <c r="C492" s="151">
        <v>43067</v>
      </c>
      <c r="D492" s="130">
        <v>25.208937236000001</v>
      </c>
      <c r="E492" s="130">
        <v>44.80450749100001</v>
      </c>
    </row>
    <row r="493" spans="2:5" x14ac:dyDescent="0.25">
      <c r="B493" s="113"/>
      <c r="C493" s="151">
        <v>43068</v>
      </c>
      <c r="D493" s="130">
        <v>70.914826384999998</v>
      </c>
      <c r="E493" s="130">
        <v>61.353555454000002</v>
      </c>
    </row>
    <row r="494" spans="2:5" x14ac:dyDescent="0.25">
      <c r="B494" s="113"/>
      <c r="C494" s="151">
        <v>43069</v>
      </c>
      <c r="D494" s="130">
        <v>59.050252567000001</v>
      </c>
      <c r="E494" s="130">
        <v>45.668797624000007</v>
      </c>
    </row>
    <row r="495" spans="2:5" x14ac:dyDescent="0.25">
      <c r="B495" s="113"/>
      <c r="C495" s="151">
        <v>43070</v>
      </c>
      <c r="D495" s="130">
        <v>72.856873331000003</v>
      </c>
      <c r="E495" s="130">
        <v>58.835705716</v>
      </c>
    </row>
    <row r="496" spans="2:5" x14ac:dyDescent="0.25">
      <c r="B496" s="113"/>
      <c r="C496" s="151">
        <v>43073</v>
      </c>
      <c r="D496" s="130">
        <v>51.183897463999998</v>
      </c>
      <c r="E496" s="130">
        <v>63.434949642999989</v>
      </c>
    </row>
    <row r="497" spans="2:5" x14ac:dyDescent="0.25">
      <c r="B497" s="113"/>
      <c r="C497" s="151">
        <v>43074</v>
      </c>
      <c r="D497" s="130">
        <v>51.289997923999998</v>
      </c>
      <c r="E497" s="130">
        <v>44.534768805000006</v>
      </c>
    </row>
    <row r="498" spans="2:5" x14ac:dyDescent="0.25">
      <c r="B498" s="113"/>
      <c r="C498" s="151">
        <v>43075</v>
      </c>
      <c r="D498" s="130">
        <v>32.074199299</v>
      </c>
      <c r="E498" s="130">
        <v>39.619485863999998</v>
      </c>
    </row>
    <row r="499" spans="2:5" x14ac:dyDescent="0.25">
      <c r="B499" s="113"/>
      <c r="C499" s="151">
        <v>43076</v>
      </c>
      <c r="D499" s="130">
        <v>23.928087218999998</v>
      </c>
      <c r="E499" s="130">
        <v>38.011797103999996</v>
      </c>
    </row>
    <row r="500" spans="2:5" x14ac:dyDescent="0.25">
      <c r="B500" s="113"/>
      <c r="C500" s="151">
        <v>43077</v>
      </c>
      <c r="D500" s="130">
        <v>29.306404186999998</v>
      </c>
      <c r="E500" s="130">
        <v>34.838033573999994</v>
      </c>
    </row>
    <row r="501" spans="2:5" x14ac:dyDescent="0.25">
      <c r="B501" s="113"/>
      <c r="C501" s="151">
        <v>43080</v>
      </c>
      <c r="D501" s="130">
        <v>36.709919419999999</v>
      </c>
      <c r="E501" s="130">
        <v>34.502523975000003</v>
      </c>
    </row>
    <row r="502" spans="2:5" x14ac:dyDescent="0.25">
      <c r="B502" s="113"/>
      <c r="C502" s="151">
        <v>43081</v>
      </c>
      <c r="D502" s="130">
        <v>38.572148587999997</v>
      </c>
      <c r="E502" s="130">
        <v>39.443116429</v>
      </c>
    </row>
    <row r="503" spans="2:5" x14ac:dyDescent="0.25">
      <c r="B503" s="113"/>
      <c r="C503" s="151">
        <v>43082</v>
      </c>
      <c r="D503" s="130">
        <v>37.647601729000002</v>
      </c>
      <c r="E503" s="130">
        <v>88.04747878500001</v>
      </c>
    </row>
    <row r="504" spans="2:5" x14ac:dyDescent="0.25">
      <c r="B504" s="113"/>
      <c r="C504" s="151">
        <v>43083</v>
      </c>
      <c r="D504" s="130">
        <v>32.505724499000003</v>
      </c>
      <c r="E504" s="130">
        <v>85.245356614999992</v>
      </c>
    </row>
    <row r="505" spans="2:5" x14ac:dyDescent="0.25">
      <c r="B505" s="113"/>
      <c r="C505" s="151">
        <v>43084</v>
      </c>
      <c r="D505" s="130">
        <v>120.00559095200001</v>
      </c>
      <c r="E505" s="130">
        <v>70.481756796999989</v>
      </c>
    </row>
    <row r="506" spans="2:5" x14ac:dyDescent="0.25">
      <c r="B506" s="113"/>
      <c r="C506" s="151">
        <v>43087</v>
      </c>
      <c r="D506" s="130">
        <v>39.213306865</v>
      </c>
      <c r="E506" s="130">
        <v>73.261800504000007</v>
      </c>
    </row>
    <row r="507" spans="2:5" x14ac:dyDescent="0.25">
      <c r="B507" s="113"/>
      <c r="C507" s="151">
        <v>43088</v>
      </c>
      <c r="D507" s="130">
        <v>57.749876897999997</v>
      </c>
      <c r="E507" s="130">
        <v>88.832633963000021</v>
      </c>
    </row>
    <row r="508" spans="2:5" x14ac:dyDescent="0.25">
      <c r="B508" s="113"/>
      <c r="C508" s="151">
        <v>43089</v>
      </c>
      <c r="D508" s="130">
        <v>44.415109057999999</v>
      </c>
      <c r="E508" s="130">
        <v>74.758758342999982</v>
      </c>
    </row>
    <row r="509" spans="2:5" x14ac:dyDescent="0.25">
      <c r="B509" s="113"/>
      <c r="C509" s="151">
        <v>43090</v>
      </c>
      <c r="D509" s="130">
        <v>50.369707233</v>
      </c>
      <c r="E509" s="130">
        <v>74.103237898999993</v>
      </c>
    </row>
    <row r="510" spans="2:5" x14ac:dyDescent="0.25">
      <c r="B510" s="113"/>
      <c r="C510" s="151">
        <v>43091</v>
      </c>
      <c r="D510" s="130">
        <v>40.112264121000003</v>
      </c>
      <c r="E510" s="130">
        <v>71.856184333000002</v>
      </c>
    </row>
    <row r="511" spans="2:5" x14ac:dyDescent="0.25">
      <c r="B511" s="113"/>
      <c r="C511" s="151">
        <v>43096</v>
      </c>
      <c r="D511" s="130">
        <v>41.313745959000002</v>
      </c>
      <c r="E511" s="130">
        <v>72.531461205000014</v>
      </c>
    </row>
    <row r="512" spans="2:5" x14ac:dyDescent="0.25">
      <c r="B512" s="113"/>
      <c r="C512" s="151">
        <v>43097</v>
      </c>
      <c r="D512" s="130">
        <v>62.138426043000003</v>
      </c>
      <c r="E512" s="130">
        <v>81.941044843000014</v>
      </c>
    </row>
    <row r="513" spans="2:5" x14ac:dyDescent="0.25">
      <c r="B513" s="113"/>
      <c r="C513" s="151">
        <v>43098</v>
      </c>
      <c r="D513" s="130">
        <v>101.836786573</v>
      </c>
      <c r="E513" s="130">
        <v>63.380630179000001</v>
      </c>
    </row>
    <row r="514" spans="2:5" x14ac:dyDescent="0.25">
      <c r="B514" s="113">
        <v>2018</v>
      </c>
      <c r="C514" s="151">
        <v>43102</v>
      </c>
      <c r="D514" s="130">
        <v>153.25153030800001</v>
      </c>
      <c r="E514" s="130">
        <v>93.78402172600002</v>
      </c>
    </row>
    <row r="515" spans="2:5" x14ac:dyDescent="0.25">
      <c r="B515" s="113"/>
      <c r="C515" s="151">
        <v>43103</v>
      </c>
      <c r="D515" s="130">
        <v>18.312054535000001</v>
      </c>
      <c r="E515" s="130">
        <v>35.772526520999989</v>
      </c>
    </row>
    <row r="516" spans="2:5" x14ac:dyDescent="0.25">
      <c r="B516" s="113"/>
      <c r="C516" s="151">
        <v>43104</v>
      </c>
      <c r="D516" s="130">
        <v>43.811781629000002</v>
      </c>
      <c r="E516" s="130">
        <v>31.919612948000001</v>
      </c>
    </row>
    <row r="517" spans="2:5" x14ac:dyDescent="0.25">
      <c r="B517" s="113"/>
      <c r="C517" s="151">
        <v>43105</v>
      </c>
      <c r="D517" s="130">
        <v>27.035575603000002</v>
      </c>
      <c r="E517" s="130">
        <v>29.879102787999997</v>
      </c>
    </row>
    <row r="518" spans="2:5" x14ac:dyDescent="0.25">
      <c r="B518" s="113"/>
      <c r="C518" s="151">
        <v>43108</v>
      </c>
      <c r="D518" s="130">
        <v>33.451358458000001</v>
      </c>
      <c r="E518" s="130">
        <v>29.151640618999995</v>
      </c>
    </row>
    <row r="519" spans="2:5" x14ac:dyDescent="0.25">
      <c r="B519" s="113"/>
      <c r="C519" s="151">
        <v>43109</v>
      </c>
      <c r="D519" s="130">
        <v>26.408895492999999</v>
      </c>
      <c r="E519" s="130">
        <v>27.583058638999994</v>
      </c>
    </row>
    <row r="520" spans="2:5" x14ac:dyDescent="0.25">
      <c r="B520" s="113"/>
      <c r="C520" s="151">
        <v>43110</v>
      </c>
      <c r="D520" s="130">
        <v>27.918977698999999</v>
      </c>
      <c r="E520" s="130">
        <v>83.743069501999983</v>
      </c>
    </row>
    <row r="521" spans="2:5" x14ac:dyDescent="0.25">
      <c r="B521" s="113"/>
      <c r="C521" s="151">
        <v>43111</v>
      </c>
      <c r="D521" s="130">
        <v>21.345531849</v>
      </c>
      <c r="E521" s="130">
        <v>83.888110076000018</v>
      </c>
    </row>
    <row r="522" spans="2:5" x14ac:dyDescent="0.25">
      <c r="B522" s="113"/>
      <c r="C522" s="151">
        <v>43112</v>
      </c>
      <c r="D522" s="130">
        <v>16.233624095</v>
      </c>
      <c r="E522" s="130">
        <v>81.844474607999985</v>
      </c>
    </row>
    <row r="523" spans="2:5" x14ac:dyDescent="0.25">
      <c r="B523" s="113"/>
      <c r="C523" s="151">
        <v>43115</v>
      </c>
      <c r="D523" s="130">
        <v>36.122513288</v>
      </c>
      <c r="E523" s="130">
        <v>32.943254650999997</v>
      </c>
    </row>
    <row r="524" spans="2:5" x14ac:dyDescent="0.25">
      <c r="B524" s="113"/>
      <c r="C524" s="151">
        <v>43116</v>
      </c>
      <c r="D524" s="130">
        <v>11.990595776999999</v>
      </c>
      <c r="E524" s="130">
        <v>31.136927981999996</v>
      </c>
    </row>
    <row r="525" spans="2:5" x14ac:dyDescent="0.25">
      <c r="B525" s="113"/>
      <c r="C525" s="151">
        <v>43117</v>
      </c>
      <c r="D525" s="130">
        <v>44.106251591000003</v>
      </c>
      <c r="E525" s="130">
        <v>39.027873800999991</v>
      </c>
    </row>
    <row r="526" spans="2:5" x14ac:dyDescent="0.25">
      <c r="B526" s="113"/>
      <c r="C526" s="151">
        <v>43118</v>
      </c>
      <c r="D526" s="130">
        <v>16.155402075000001</v>
      </c>
      <c r="E526" s="130">
        <v>41.417374248000002</v>
      </c>
    </row>
    <row r="527" spans="2:5" x14ac:dyDescent="0.25">
      <c r="B527" s="113"/>
      <c r="C527" s="151">
        <v>43119</v>
      </c>
      <c r="D527" s="130">
        <v>17.126459049000001</v>
      </c>
      <c r="E527" s="130">
        <v>47.051836898000005</v>
      </c>
    </row>
    <row r="528" spans="2:5" x14ac:dyDescent="0.25">
      <c r="B528" s="113"/>
      <c r="C528" s="151">
        <v>43122</v>
      </c>
      <c r="D528" s="130">
        <v>21.055204024999998</v>
      </c>
      <c r="E528" s="130">
        <v>43.100582456999994</v>
      </c>
    </row>
    <row r="529" spans="2:5" x14ac:dyDescent="0.25">
      <c r="B529" s="113"/>
      <c r="C529" s="151">
        <v>43123</v>
      </c>
      <c r="D529" s="130">
        <v>20.255589606000001</v>
      </c>
      <c r="E529" s="130">
        <v>45.082772661000007</v>
      </c>
    </row>
    <row r="530" spans="2:5" x14ac:dyDescent="0.25">
      <c r="B530" s="113"/>
      <c r="C530" s="151">
        <v>43124</v>
      </c>
      <c r="D530" s="130">
        <v>25.469136881000001</v>
      </c>
      <c r="E530" s="130">
        <v>57.412876961000002</v>
      </c>
    </row>
    <row r="531" spans="2:5" x14ac:dyDescent="0.25">
      <c r="B531" s="113"/>
      <c r="C531" s="151">
        <v>43125</v>
      </c>
      <c r="D531" s="130">
        <v>25.377679951000001</v>
      </c>
      <c r="E531" s="130">
        <v>58.938155742999989</v>
      </c>
    </row>
    <row r="532" spans="2:5" x14ac:dyDescent="0.25">
      <c r="B532" s="113"/>
      <c r="C532" s="151">
        <v>43126</v>
      </c>
      <c r="D532" s="130">
        <v>17.511506300000001</v>
      </c>
      <c r="E532" s="130">
        <v>61.026431867999989</v>
      </c>
    </row>
    <row r="533" spans="2:5" x14ac:dyDescent="0.25">
      <c r="B533" s="113"/>
      <c r="C533" s="151">
        <v>43129</v>
      </c>
      <c r="D533" s="130">
        <v>30.922394450999999</v>
      </c>
      <c r="E533" s="130">
        <v>58.635549779000009</v>
      </c>
    </row>
    <row r="534" spans="2:5" x14ac:dyDescent="0.25">
      <c r="B534" s="113"/>
      <c r="C534" s="151">
        <v>43130</v>
      </c>
      <c r="D534" s="130">
        <v>23.719897021000001</v>
      </c>
      <c r="E534" s="130">
        <v>59.490766466000004</v>
      </c>
    </row>
    <row r="535" spans="2:5" x14ac:dyDescent="0.25">
      <c r="B535" s="113"/>
      <c r="C535" s="151">
        <v>43131</v>
      </c>
      <c r="D535" s="130">
        <v>40.577101057</v>
      </c>
      <c r="E535" s="130">
        <v>58.064645915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Yfirlit</vt:lpstr>
      <vt:lpstr>I - 1</vt:lpstr>
      <vt:lpstr>I - 2</vt:lpstr>
      <vt:lpstr>I - 3</vt:lpstr>
      <vt:lpstr>Tafla II - 1</vt:lpstr>
      <vt:lpstr>II - 1</vt:lpstr>
      <vt:lpstr>II - 4</vt:lpstr>
      <vt:lpstr>II - 5</vt:lpstr>
      <vt:lpstr>II - 6</vt:lpstr>
      <vt:lpstr>II - 7</vt:lpstr>
      <vt:lpstr>II - 8</vt:lpstr>
      <vt:lpstr>III - 1</vt:lpstr>
      <vt:lpstr>III - 2</vt:lpstr>
      <vt:lpstr>III - 3</vt:lpstr>
      <vt:lpstr>III - 4</vt:lpstr>
      <vt:lpstr>III - 5</vt:lpstr>
      <vt:lpstr>III - 6</vt:lpstr>
      <vt:lpstr>III - 7</vt:lpstr>
      <vt:lpstr>IV - 1</vt:lpstr>
      <vt:lpstr>IV - 2</vt:lpstr>
      <vt:lpstr>IV - 3</vt:lpstr>
      <vt:lpstr>IV - 4</vt:lpstr>
      <vt:lpstr>IV - 5</vt:lpstr>
      <vt:lpstr>Tafla IV-1</vt:lpstr>
    </vt:vector>
  </TitlesOfParts>
  <Company>Seðlabanki Íslands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helgagud</dc:creator>
  <cp:lastModifiedBy>SÍ Margrét Sæmundsdóttir</cp:lastModifiedBy>
  <cp:lastPrinted>2018-06-04T10:11:31Z</cp:lastPrinted>
  <dcterms:created xsi:type="dcterms:W3CDTF">2010-02-02T14:53:34Z</dcterms:created>
  <dcterms:modified xsi:type="dcterms:W3CDTF">2018-06-19T10:54:38Z</dcterms:modified>
</cp:coreProperties>
</file>