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Rit Fjármálainnviða\2017\Á vefinn\"/>
    </mc:Choice>
  </mc:AlternateContent>
  <bookViews>
    <workbookView xWindow="240" yWindow="90" windowWidth="24795" windowHeight="11760" tabRatio="677"/>
  </bookViews>
  <sheets>
    <sheet name="Yfirlit" sheetId="11" r:id="rId1"/>
    <sheet name="II - 1" sheetId="38" r:id="rId2"/>
    <sheet name="II - 2" sheetId="41" r:id="rId3"/>
    <sheet name="III - 1" sheetId="43" r:id="rId4"/>
    <sheet name="III-2" sheetId="44" r:id="rId5"/>
    <sheet name="III - 3" sheetId="45" r:id="rId6"/>
    <sheet name="III - 4" sheetId="46" r:id="rId7"/>
    <sheet name="III - 5" sheetId="47" r:id="rId8"/>
    <sheet name="III - 6" sheetId="48" r:id="rId9"/>
    <sheet name="IV - 1" sheetId="49" r:id="rId10"/>
    <sheet name="Tafla III - 1" sheetId="50" r:id="rId11"/>
  </sheets>
  <definedNames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</definedNames>
  <calcPr calcId="162913"/>
</workbook>
</file>

<file path=xl/calcChain.xml><?xml version="1.0" encoding="utf-8"?>
<calcChain xmlns="http://schemas.openxmlformats.org/spreadsheetml/2006/main">
  <c r="B22" i="48" l="1"/>
  <c r="B21" i="48"/>
  <c r="B20" i="48"/>
  <c r="B19" i="48"/>
  <c r="B18" i="48"/>
  <c r="B17" i="48"/>
  <c r="B16" i="48"/>
  <c r="B15" i="48"/>
  <c r="B14" i="48"/>
  <c r="B13" i="48"/>
  <c r="B19" i="47"/>
  <c r="B18" i="47"/>
  <c r="B17" i="47"/>
  <c r="B16" i="47"/>
  <c r="B15" i="47"/>
  <c r="B14" i="47"/>
  <c r="B13" i="47"/>
  <c r="D7" i="11" l="1"/>
  <c r="D6" i="11"/>
</calcChain>
</file>

<file path=xl/sharedStrings.xml><?xml version="1.0" encoding="utf-8"?>
<sst xmlns="http://schemas.openxmlformats.org/spreadsheetml/2006/main" count="243" uniqueCount="114">
  <si>
    <t>Fs</t>
  </si>
  <si>
    <t>Ufs</t>
  </si>
  <si>
    <t>Nm</t>
  </si>
  <si>
    <t xml:space="preserve">H </t>
  </si>
  <si>
    <t xml:space="preserve">Vá </t>
  </si>
  <si>
    <t>Há</t>
  </si>
  <si>
    <t>Ath.</t>
  </si>
  <si>
    <t xml:space="preserve">Mynd </t>
  </si>
  <si>
    <t>Númer</t>
  </si>
  <si>
    <t>Kafli</t>
  </si>
  <si>
    <t>Heiti mynda</t>
  </si>
  <si>
    <t xml:space="preserve">Myndir </t>
  </si>
  <si>
    <t>Breytingar #1</t>
  </si>
  <si>
    <t>Breytingar #2</t>
  </si>
  <si>
    <t>Kafli 2</t>
  </si>
  <si>
    <t>Mynd 5</t>
  </si>
  <si>
    <r>
      <t>Heimild:</t>
    </r>
    <r>
      <rPr>
        <sz val="10"/>
        <rFont val="Times New Roman"/>
        <family val="1"/>
      </rPr>
      <t xml:space="preserve"> Greiðsluveitan ehf.</t>
    </r>
  </si>
  <si>
    <t>Högun núverandi kerfis</t>
  </si>
  <si>
    <t>Mannlegir þættir</t>
  </si>
  <si>
    <t>Mynd 6</t>
  </si>
  <si>
    <t>Lág</t>
  </si>
  <si>
    <t>2016</t>
  </si>
  <si>
    <t>Tengd kerfi</t>
  </si>
  <si>
    <r>
      <t>Heimild:</t>
    </r>
    <r>
      <rPr>
        <sz val="10"/>
        <rFont val="Times New Roman"/>
        <family val="1"/>
      </rPr>
      <t xml:space="preserve"> Greiðsluveitan ehf</t>
    </r>
  </si>
  <si>
    <t>Uppruni atvika í stórgreiðslu- og jöfnunarkerfum árið 2016</t>
  </si>
  <si>
    <t>Fjöldi atvika í stórgreiðslu- og jöfnunarkerfum árið 2016 eftir uppruna og alvarleikaeinkunn</t>
  </si>
  <si>
    <t>Fjármálainnviðir 2017</t>
  </si>
  <si>
    <t>JK-heimild</t>
  </si>
  <si>
    <t>SG-staða</t>
  </si>
  <si>
    <t>Miðlungs</t>
  </si>
  <si>
    <t>II</t>
  </si>
  <si>
    <t>III</t>
  </si>
  <si>
    <t>Kostnaður af seðlum og mynt</t>
  </si>
  <si>
    <t>Fjármálainnviðir</t>
  </si>
  <si>
    <t>III Reiðufé</t>
  </si>
  <si>
    <t>Mynd III-6</t>
  </si>
  <si>
    <t>2007-2016</t>
  </si>
  <si>
    <t>Alm.</t>
  </si>
  <si>
    <r>
      <t xml:space="preserve">Heimild: </t>
    </r>
    <r>
      <rPr>
        <sz val="11"/>
        <rFont val="Times New Roman"/>
        <family val="1"/>
      </rPr>
      <t>Seðlabanki Íslands.</t>
    </r>
  </si>
  <si>
    <t xml:space="preserve">M.kr. </t>
  </si>
  <si>
    <t>III Reiðufé í umferð</t>
  </si>
  <si>
    <t>Mynd III-1</t>
  </si>
  <si>
    <t>Reiðufé í umferð</t>
  </si>
  <si>
    <t>1961-2016</t>
  </si>
  <si>
    <r>
      <t xml:space="preserve">Heimildir: Hagstofa Íslands, </t>
    </r>
    <r>
      <rPr>
        <sz val="11"/>
        <rFont val="Times New Roman"/>
        <family val="1"/>
      </rPr>
      <t>Seðlabanki Íslands.</t>
    </r>
  </si>
  <si>
    <t>% af VLF</t>
  </si>
  <si>
    <t>Reiðufé í umferð í nokkrum löndum 2015</t>
  </si>
  <si>
    <t>Mynd III-2</t>
  </si>
  <si>
    <r>
      <t xml:space="preserve">Heimildir: </t>
    </r>
    <r>
      <rPr>
        <sz val="11"/>
        <rFont val="Times New Roman"/>
        <family val="1"/>
      </rPr>
      <t>Alþjóðagreiðslubankinn, Norges Bank, Danmarks Nationalbank, Statbank Denmark, Seðlabanki Íslands.</t>
    </r>
  </si>
  <si>
    <t>Hlutfall af VLF (%)</t>
  </si>
  <si>
    <t>Evruland</t>
  </si>
  <si>
    <t>Sviss</t>
  </si>
  <si>
    <t>Rússland</t>
  </si>
  <si>
    <t>Singapúr</t>
  </si>
  <si>
    <t>BNA</t>
  </si>
  <si>
    <t>Suður-Kórea</t>
  </si>
  <si>
    <t>Tyrkland</t>
  </si>
  <si>
    <t>Ástralía</t>
  </si>
  <si>
    <t>Kanada</t>
  </si>
  <si>
    <t>Bretland</t>
  </si>
  <si>
    <t>Danmörk</t>
  </si>
  <si>
    <t>Ísland</t>
  </si>
  <si>
    <t>Noregur</t>
  </si>
  <si>
    <t>Svíþjóð</t>
  </si>
  <si>
    <t>Mynd III-3</t>
  </si>
  <si>
    <t>2015 - maí 2017</t>
  </si>
  <si>
    <t>12 mánaða breyting (%)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</si>
  <si>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</si>
  <si>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</si>
  <si>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</si>
  <si>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</si>
  <si>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</si>
  <si>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</si>
  <si>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</si>
  <si>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</si>
  <si>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</si>
  <si>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</si>
  <si>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 xml:space="preserve">nóvember </t>
  </si>
  <si>
    <t>desember</t>
  </si>
  <si>
    <t>Mynd III-4</t>
  </si>
  <si>
    <t>Breyting á reiðufé í umferð</t>
  </si>
  <si>
    <t>M.kr.</t>
  </si>
  <si>
    <t>Breyting á reiðufé</t>
  </si>
  <si>
    <t>Mynd III-5</t>
  </si>
  <si>
    <t>Greindir seðlar, eyddir seðlar og fjöldi seðla í umferð í lok árs</t>
  </si>
  <si>
    <t>2010-2016</t>
  </si>
  <si>
    <t>Fjöldi í milljónum</t>
  </si>
  <si>
    <t>Seðlar í umferð</t>
  </si>
  <si>
    <t>Greindir seðlar</t>
  </si>
  <si>
    <t>Eyddir seðlar</t>
  </si>
  <si>
    <t>Reiðufé í umferð 1961-2016</t>
  </si>
  <si>
    <t>Reiðufé í umferð 2015- maí 2017</t>
  </si>
  <si>
    <t xml:space="preserve">Breyting á reiðufé í umferð </t>
  </si>
  <si>
    <t>IV-1</t>
  </si>
  <si>
    <t>Peningamagn og innlán</t>
  </si>
  <si>
    <t>Rammi IV-1</t>
  </si>
  <si>
    <t>Mynd 1</t>
  </si>
  <si>
    <t>M1: Seðlar, mynt og veltiinnlán. M2: Almennt sparifé. M3: Bundin innlán</t>
  </si>
  <si>
    <r>
      <t>Heimild:</t>
    </r>
    <r>
      <rPr>
        <sz val="10"/>
        <rFont val="Times New Roman"/>
        <family val="1"/>
      </rPr>
      <t xml:space="preserve"> Seðlabanki Íslands</t>
    </r>
  </si>
  <si>
    <t>ma.kr</t>
  </si>
  <si>
    <t>ÁR</t>
  </si>
  <si>
    <t>M1</t>
  </si>
  <si>
    <t>M2</t>
  </si>
  <si>
    <t>M3</t>
  </si>
  <si>
    <t>Seðlar (kr.)</t>
  </si>
  <si>
    <t>Ma. kr.</t>
  </si>
  <si>
    <t>%</t>
  </si>
  <si>
    <t>Samtals</t>
  </si>
  <si>
    <t>Mynt (kr.)</t>
  </si>
  <si>
    <t>M. kr.</t>
  </si>
  <si>
    <t>Tafla III - 1</t>
  </si>
  <si>
    <t>Útgefnir seðlar og mynd í lok apríl 2017</t>
  </si>
  <si>
    <t>Tafla</t>
  </si>
  <si>
    <t>Útgefnir seðlar og mynt í lok apríl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</si>
</sst>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Mynd &quot;\ 0"/>
    <numFmt numFmtId="165" formatCode="&quot;Chart &quot;0"/>
    <numFmt numFmtId="166" formatCode="0.0"/>
    <numFmt numFmtId="167" formatCode="mmm\ yyyy"/>
    <numFmt numFmtId="168" formatCode="#,##0.0"/>
    <numFmt numFmtId="169" formatCode="dd/mm/yy;@"/>
    <numFmt numFmtId="170" formatCode="0.000"/>
    <numFmt numFmtId="171" formatCode="mmmm\ yyyy"/>
  </numFmts>
  <fonts count="25" x14ac:knownFonts="1">
    <font>
      <sz val="1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sz val="10"/>
      <color indexed="48"/>
      <name val="Times New Roman"/>
      <family val="1"/>
    </font>
    <font>
      <vertAlign val="superscript"/>
      <sz val="10"/>
      <name val="Times New Roman"/>
      <family val="1"/>
    </font>
    <font>
      <sz val="10"/>
      <color indexed="12"/>
      <name val="Times New Roman"/>
      <family val="1"/>
    </font>
    <font>
      <u/>
      <sz val="11"/>
      <color theme="10"/>
      <name val="Times New Roman"/>
      <family val="1"/>
    </font>
    <font>
      <u/>
      <sz val="10"/>
      <color theme="10"/>
      <name val="Times New Roman"/>
      <family val="1"/>
    </font>
    <font>
      <i/>
      <sz val="10"/>
      <name val="Times New Roman"/>
      <family val="1"/>
    </font>
    <font>
      <b/>
      <sz val="10"/>
      <color indexed="48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45"/>
      <name val="Times New Roman"/>
      <family val="1"/>
    </font>
    <font>
      <sz val="10"/>
      <color theme="1"/>
      <name val="Times New Roman"/>
      <family val="1"/>
    </font>
    <font>
      <b/>
      <sz val="10"/>
      <color indexed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48"/>
      <name val="Times New Roman"/>
      <family val="1"/>
    </font>
    <font>
      <i/>
      <sz val="8"/>
      <name val="Times New Roman"/>
      <family val="1"/>
    </font>
    <font>
      <sz val="8"/>
      <color rgb="FFFF0000"/>
      <name val="Times New Roman"/>
      <family val="1"/>
    </font>
    <font>
      <sz val="10"/>
      <name val="Arial"/>
      <family val="2"/>
    </font>
    <font>
      <sz val="9.5"/>
      <name val="Calibri"/>
      <family val="2"/>
    </font>
    <font>
      <i/>
      <sz val="9.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FFFFFF"/>
      </right>
      <top/>
      <bottom/>
      <diagonal/>
    </border>
  </borders>
  <cellStyleXfs count="6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16" fillId="0" borderId="0" applyFont="0" applyFill="0" applyBorder="0" applyAlignment="0" applyProtection="0"/>
    <xf numFmtId="0" fontId="17" fillId="0" borderId="0"/>
    <xf numFmtId="0" fontId="17" fillId="0" borderId="0"/>
    <xf numFmtId="0" fontId="22" fillId="0" borderId="0"/>
  </cellStyleXfs>
  <cellXfs count="133">
    <xf numFmtId="0" fontId="0" fillId="0" borderId="0" xfId="0"/>
    <xf numFmtId="0" fontId="1" fillId="2" borderId="0" xfId="0" applyFont="1" applyFill="1"/>
    <xf numFmtId="0" fontId="1" fillId="0" borderId="0" xfId="0" applyFont="1" applyAlignment="1">
      <alignment horizontal="left"/>
    </xf>
    <xf numFmtId="16" fontId="3" fillId="0" borderId="4" xfId="0" applyNumberFormat="1" applyFont="1" applyBorder="1"/>
    <xf numFmtId="0" fontId="1" fillId="0" borderId="1" xfId="0" applyFont="1" applyFill="1" applyBorder="1"/>
    <xf numFmtId="0" fontId="6" fillId="0" borderId="0" xfId="0" applyFont="1"/>
    <xf numFmtId="0" fontId="3" fillId="0" borderId="0" xfId="0" applyFont="1"/>
    <xf numFmtId="0" fontId="1" fillId="0" borderId="0" xfId="0" applyFont="1"/>
    <xf numFmtId="0" fontId="3" fillId="0" borderId="2" xfId="0" applyFont="1" applyBorder="1"/>
    <xf numFmtId="0" fontId="3" fillId="0" borderId="3" xfId="0" applyFont="1" applyBorder="1"/>
    <xf numFmtId="0" fontId="1" fillId="0" borderId="0" xfId="0" applyFont="1" applyAlignment="1">
      <alignment horizontal="center"/>
    </xf>
    <xf numFmtId="164" fontId="3" fillId="0" borderId="0" xfId="0" applyNumberFormat="1" applyFont="1" applyFill="1" applyAlignment="1">
      <alignment horizontal="left"/>
    </xf>
    <xf numFmtId="0" fontId="4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8" fillId="0" borderId="0" xfId="1" applyFont="1" applyAlignment="1" applyProtection="1"/>
    <xf numFmtId="0" fontId="7" fillId="0" borderId="0" xfId="1" applyAlignment="1" applyProtection="1"/>
    <xf numFmtId="0" fontId="3" fillId="0" borderId="0" xfId="0" applyFont="1" applyFill="1" applyAlignment="1">
      <alignment horizontal="left"/>
    </xf>
    <xf numFmtId="0" fontId="3" fillId="0" borderId="0" xfId="0" applyFont="1" applyFill="1" applyBorder="1"/>
    <xf numFmtId="165" fontId="3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 readingOrder="1"/>
    </xf>
    <xf numFmtId="0" fontId="5" fillId="0" borderId="0" xfId="0" applyFont="1" applyFill="1"/>
    <xf numFmtId="0" fontId="1" fillId="0" borderId="0" xfId="0" applyFont="1" applyFill="1" applyAlignment="1"/>
    <xf numFmtId="0" fontId="1" fillId="0" borderId="0" xfId="0" applyFont="1" applyFill="1" applyBorder="1" applyAlignment="1">
      <alignment wrapText="1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1" fillId="0" borderId="0" xfId="0" applyFont="1" applyFill="1" applyAlignment="1">
      <alignment horizontal="left" wrapText="1"/>
    </xf>
    <xf numFmtId="0" fontId="4" fillId="0" borderId="0" xfId="0" applyFont="1" applyFill="1" applyBorder="1"/>
    <xf numFmtId="0" fontId="1" fillId="0" borderId="0" xfId="0" applyFont="1" applyFill="1" applyBorder="1"/>
    <xf numFmtId="0" fontId="1" fillId="2" borderId="0" xfId="0" applyFont="1" applyFill="1" applyBorder="1"/>
    <xf numFmtId="0" fontId="10" fillId="0" borderId="0" xfId="0" applyFont="1" applyFill="1" applyBorder="1"/>
    <xf numFmtId="0" fontId="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" fillId="2" borderId="1" xfId="0" applyFont="1" applyFill="1" applyBorder="1"/>
    <xf numFmtId="0" fontId="11" fillId="0" borderId="1" xfId="0" applyFont="1" applyFill="1" applyBorder="1"/>
    <xf numFmtId="0" fontId="12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/>
    </xf>
    <xf numFmtId="9" fontId="1" fillId="0" borderId="0" xfId="0" applyNumberFormat="1" applyFont="1" applyFill="1" applyBorder="1"/>
    <xf numFmtId="4" fontId="14" fillId="0" borderId="0" xfId="0" applyNumberFormat="1" applyFont="1" applyFill="1"/>
    <xf numFmtId="167" fontId="1" fillId="0" borderId="0" xfId="0" applyNumberFormat="1" applyFont="1" applyFill="1"/>
    <xf numFmtId="166" fontId="1" fillId="0" borderId="0" xfId="0" applyNumberFormat="1" applyFont="1" applyFill="1"/>
    <xf numFmtId="0" fontId="14" fillId="0" borderId="0" xfId="0" applyFont="1" applyFill="1"/>
    <xf numFmtId="0" fontId="3" fillId="0" borderId="0" xfId="0" applyFont="1" applyFill="1"/>
    <xf numFmtId="169" fontId="1" fillId="0" borderId="0" xfId="0" applyNumberFormat="1" applyFont="1" applyFill="1"/>
    <xf numFmtId="4" fontId="1" fillId="0" borderId="0" xfId="0" applyNumberFormat="1" applyFont="1" applyFill="1"/>
    <xf numFmtId="0" fontId="14" fillId="2" borderId="0" xfId="0" applyFont="1" applyFill="1"/>
    <xf numFmtId="0" fontId="3" fillId="0" borderId="0" xfId="0" applyFont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0" xfId="0" applyFont="1"/>
    <xf numFmtId="0" fontId="1" fillId="0" borderId="0" xfId="0" applyFont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>
      <alignment horizontal="left"/>
    </xf>
    <xf numFmtId="168" fontId="15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10" fillId="0" borderId="0" xfId="0" applyFont="1" applyBorder="1"/>
    <xf numFmtId="0" fontId="1" fillId="0" borderId="1" xfId="0" applyFont="1" applyBorder="1"/>
    <xf numFmtId="168" fontId="3" fillId="0" borderId="1" xfId="0" applyNumberFormat="1" applyFont="1" applyBorder="1" applyAlignment="1">
      <alignment horizontal="right"/>
    </xf>
    <xf numFmtId="168" fontId="3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1" fillId="0" borderId="0" xfId="0" applyNumberFormat="1" applyFont="1"/>
    <xf numFmtId="168" fontId="1" fillId="0" borderId="0" xfId="0" applyNumberFormat="1" applyFont="1" applyAlignment="1">
      <alignment horizontal="right"/>
    </xf>
    <xf numFmtId="17" fontId="1" fillId="0" borderId="0" xfId="0" applyNumberFormat="1" applyFont="1"/>
    <xf numFmtId="166" fontId="1" fillId="0" borderId="0" xfId="0" applyNumberFormat="1" applyFont="1"/>
    <xf numFmtId="2" fontId="1" fillId="0" borderId="0" xfId="0" applyNumberFormat="1" applyFont="1"/>
    <xf numFmtId="17" fontId="3" fillId="0" borderId="0" xfId="0" applyNumberFormat="1" applyFont="1"/>
    <xf numFmtId="0" fontId="3" fillId="0" borderId="0" xfId="0" applyNumberFormat="1" applyFont="1"/>
    <xf numFmtId="0" fontId="1" fillId="0" borderId="0" xfId="0" applyFont="1" applyAlignment="1">
      <alignment horizontal="right"/>
    </xf>
    <xf numFmtId="0" fontId="3" fillId="0" borderId="0" xfId="0" applyNumberFormat="1" applyFont="1" applyAlignment="1">
      <alignment horizontal="left"/>
    </xf>
    <xf numFmtId="1" fontId="3" fillId="0" borderId="0" xfId="0" applyNumberFormat="1" applyFont="1" applyFill="1" applyAlignment="1">
      <alignment horizontal="left"/>
    </xf>
    <xf numFmtId="168" fontId="1" fillId="0" borderId="0" xfId="0" applyNumberFormat="1" applyFont="1" applyFill="1" applyAlignment="1">
      <alignment horizontal="right"/>
    </xf>
    <xf numFmtId="0" fontId="1" fillId="0" borderId="0" xfId="0" applyFont="1" applyAlignment="1"/>
    <xf numFmtId="0" fontId="1" fillId="2" borderId="0" xfId="0" applyFont="1" applyFill="1" applyAlignment="1"/>
    <xf numFmtId="3" fontId="1" fillId="0" borderId="0" xfId="0" applyNumberFormat="1" applyFont="1" applyAlignment="1">
      <alignment horizontal="right"/>
    </xf>
    <xf numFmtId="9" fontId="1" fillId="0" borderId="0" xfId="2" applyFont="1"/>
    <xf numFmtId="0" fontId="17" fillId="0" borderId="0" xfId="3" applyFont="1" applyFill="1"/>
    <xf numFmtId="0" fontId="18" fillId="0" borderId="0" xfId="4" applyFont="1" applyFill="1" applyAlignment="1">
      <alignment horizontal="left"/>
    </xf>
    <xf numFmtId="164" fontId="18" fillId="0" borderId="0" xfId="4" applyNumberFormat="1" applyFont="1" applyFill="1" applyAlignment="1">
      <alignment horizontal="left"/>
    </xf>
    <xf numFmtId="0" fontId="19" fillId="0" borderId="0" xfId="3" applyFont="1" applyFill="1"/>
    <xf numFmtId="0" fontId="0" fillId="0" borderId="0" xfId="4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0" xfId="3" applyFont="1" applyFill="1" applyAlignment="1">
      <alignment wrapText="1"/>
    </xf>
    <xf numFmtId="0" fontId="20" fillId="0" borderId="0" xfId="4" applyFont="1" applyAlignment="1">
      <alignment horizontal="left"/>
    </xf>
    <xf numFmtId="0" fontId="0" fillId="0" borderId="0" xfId="3" applyFont="1" applyFill="1"/>
    <xf numFmtId="0" fontId="19" fillId="0" borderId="0" xfId="3" applyFont="1" applyFill="1" applyBorder="1"/>
    <xf numFmtId="0" fontId="21" fillId="0" borderId="5" xfId="3" applyFont="1" applyFill="1" applyBorder="1"/>
    <xf numFmtId="0" fontId="17" fillId="0" borderId="5" xfId="3" applyFont="1" applyFill="1" applyBorder="1"/>
    <xf numFmtId="0" fontId="19" fillId="0" borderId="1" xfId="3" applyFont="1" applyFill="1" applyBorder="1"/>
    <xf numFmtId="0" fontId="18" fillId="0" borderId="0" xfId="5" applyFont="1" applyFill="1" applyAlignment="1">
      <alignment horizontal="center" wrapText="1"/>
    </xf>
    <xf numFmtId="0" fontId="18" fillId="0" borderId="0" xfId="5" applyFont="1" applyFill="1" applyAlignment="1">
      <alignment horizontal="center"/>
    </xf>
    <xf numFmtId="0" fontId="17" fillId="0" borderId="0" xfId="3" applyFont="1"/>
    <xf numFmtId="0" fontId="18" fillId="0" borderId="0" xfId="0" applyFont="1"/>
    <xf numFmtId="166" fontId="0" fillId="0" borderId="0" xfId="0" applyNumberFormat="1"/>
    <xf numFmtId="166" fontId="17" fillId="0" borderId="0" xfId="3" applyNumberFormat="1" applyFont="1" applyFill="1" applyAlignment="1">
      <alignment horizontal="right"/>
    </xf>
    <xf numFmtId="0" fontId="18" fillId="0" borderId="0" xfId="3" applyFont="1" applyFill="1"/>
    <xf numFmtId="0" fontId="18" fillId="0" borderId="0" xfId="3" applyFont="1" applyFill="1" applyAlignment="1">
      <alignment wrapText="1"/>
    </xf>
    <xf numFmtId="0" fontId="18" fillId="0" borderId="5" xfId="3" applyFont="1" applyFill="1" applyBorder="1"/>
    <xf numFmtId="0" fontId="21" fillId="0" borderId="0" xfId="0" applyFont="1"/>
    <xf numFmtId="170" fontId="21" fillId="0" borderId="0" xfId="0" applyNumberFormat="1" applyFont="1"/>
    <xf numFmtId="170" fontId="21" fillId="0" borderId="0" xfId="3" applyNumberFormat="1" applyFont="1" applyFill="1" applyAlignment="1">
      <alignment horizontal="right"/>
    </xf>
    <xf numFmtId="166" fontId="17" fillId="0" borderId="0" xfId="3" applyNumberFormat="1" applyFont="1" applyFill="1"/>
    <xf numFmtId="1" fontId="18" fillId="0" borderId="0" xfId="3" applyNumberFormat="1" applyFont="1" applyFill="1" applyAlignment="1">
      <alignment horizontal="left"/>
    </xf>
    <xf numFmtId="168" fontId="18" fillId="0" borderId="0" xfId="3" applyNumberFormat="1" applyFont="1" applyFill="1" applyAlignment="1">
      <alignment horizontal="right"/>
    </xf>
    <xf numFmtId="0" fontId="0" fillId="0" borderId="0" xfId="0" applyFont="1" applyFill="1" applyAlignment="1"/>
    <xf numFmtId="3" fontId="0" fillId="0" borderId="0" xfId="0" applyNumberFormat="1"/>
    <xf numFmtId="4" fontId="0" fillId="0" borderId="0" xfId="0" applyNumberFormat="1"/>
    <xf numFmtId="171" fontId="0" fillId="0" borderId="0" xfId="3" applyNumberFormat="1" applyFont="1" applyFill="1" applyAlignment="1">
      <alignment horizontal="left"/>
    </xf>
    <xf numFmtId="0" fontId="17" fillId="0" borderId="1" xfId="3" applyFont="1" applyBorder="1"/>
    <xf numFmtId="168" fontId="0" fillId="0" borderId="0" xfId="0" applyNumberFormat="1"/>
    <xf numFmtId="168" fontId="17" fillId="0" borderId="0" xfId="3" applyNumberFormat="1" applyFont="1" applyFill="1" applyAlignment="1">
      <alignment horizontal="right"/>
    </xf>
    <xf numFmtId="168" fontId="0" fillId="0" borderId="0" xfId="3" applyNumberFormat="1" applyFont="1" applyFill="1" applyAlignment="1">
      <alignment horizontal="right"/>
    </xf>
    <xf numFmtId="0" fontId="0" fillId="0" borderId="0" xfId="0" applyNumberFormat="1"/>
    <xf numFmtId="171" fontId="18" fillId="0" borderId="0" xfId="3" applyNumberFormat="1" applyFont="1" applyFill="1" applyAlignment="1">
      <alignment horizontal="left"/>
    </xf>
    <xf numFmtId="2" fontId="17" fillId="0" borderId="0" xfId="3" applyNumberFormat="1" applyFont="1"/>
    <xf numFmtId="4" fontId="17" fillId="0" borderId="0" xfId="3" applyNumberFormat="1" applyFont="1" applyFill="1" applyAlignment="1">
      <alignment horizontal="right"/>
    </xf>
    <xf numFmtId="2" fontId="17" fillId="0" borderId="0" xfId="3" applyNumberFormat="1" applyFont="1" applyFill="1" applyAlignment="1">
      <alignment horizontal="right"/>
    </xf>
    <xf numFmtId="0" fontId="3" fillId="0" borderId="1" xfId="0" applyFont="1" applyFill="1" applyBorder="1" applyAlignment="1" applyProtection="1">
      <alignment horizontal="left"/>
    </xf>
    <xf numFmtId="0" fontId="0" fillId="0" borderId="0" xfId="0" applyFont="1"/>
    <xf numFmtId="3" fontId="14" fillId="0" borderId="0" xfId="0" applyNumberFormat="1" applyFont="1" applyFill="1"/>
    <xf numFmtId="0" fontId="24" fillId="3" borderId="6" xfId="0" applyFont="1" applyFill="1" applyBorder="1" applyAlignment="1">
      <alignment horizontal="justify" vertical="center" wrapText="1"/>
    </xf>
    <xf numFmtId="0" fontId="24" fillId="3" borderId="7" xfId="0" applyFont="1" applyFill="1" applyBorder="1" applyAlignment="1">
      <alignment horizontal="justify" vertical="center" wrapText="1"/>
    </xf>
    <xf numFmtId="3" fontId="23" fillId="4" borderId="6" xfId="0" applyNumberFormat="1" applyFont="1" applyFill="1" applyBorder="1" applyAlignment="1">
      <alignment horizontal="justify" vertical="center" wrapText="1"/>
    </xf>
    <xf numFmtId="0" fontId="23" fillId="4" borderId="6" xfId="0" applyFont="1" applyFill="1" applyBorder="1" applyAlignment="1">
      <alignment horizontal="justify" vertical="center" wrapText="1"/>
    </xf>
    <xf numFmtId="0" fontId="23" fillId="4" borderId="7" xfId="0" applyFont="1" applyFill="1" applyBorder="1" applyAlignment="1">
      <alignment horizontal="justify" vertical="center" wrapText="1"/>
    </xf>
    <xf numFmtId="3" fontId="23" fillId="3" borderId="6" xfId="0" applyNumberFormat="1" applyFont="1" applyFill="1" applyBorder="1" applyAlignment="1">
      <alignment horizontal="justify" vertical="center" wrapText="1"/>
    </xf>
    <xf numFmtId="0" fontId="23" fillId="3" borderId="6" xfId="0" applyFont="1" applyFill="1" applyBorder="1" applyAlignment="1">
      <alignment horizontal="justify" vertical="center" wrapText="1"/>
    </xf>
    <xf numFmtId="0" fontId="23" fillId="3" borderId="7" xfId="0" applyFont="1" applyFill="1" applyBorder="1" applyAlignment="1">
      <alignment horizontal="justify" vertical="center" wrapText="1"/>
    </xf>
    <xf numFmtId="0" fontId="23" fillId="4" borderId="8" xfId="0" applyFont="1" applyFill="1" applyBorder="1" applyAlignment="1">
      <alignment horizontal="justify" vertical="center" wrapText="1"/>
    </xf>
    <xf numFmtId="0" fontId="23" fillId="4" borderId="0" xfId="0" applyFont="1" applyFill="1" applyAlignment="1">
      <alignment horizontal="justify" vertical="center" wrapText="1"/>
    </xf>
  </cellXfs>
  <cellStyles count="6">
    <cellStyle name="Hyperlink" xfId="1" builtinId="8"/>
    <cellStyle name="Normal" xfId="0" builtinId="0"/>
    <cellStyle name="Normal_Allar myndir 2006-þjóðhagslegt umhverfi" xfId="5"/>
    <cellStyle name="Normal_Myndir í Peningamál 0601 VII Ytri jöfnuður-til umbrots" xfId="3"/>
    <cellStyle name="Normal_Sniðmót" xfId="4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7"/>
  <sheetViews>
    <sheetView tabSelected="1" workbookViewId="0">
      <selection activeCell="E17" sqref="E17"/>
    </sheetView>
  </sheetViews>
  <sheetFormatPr defaultRowHeight="12.75" x14ac:dyDescent="0.2"/>
  <cols>
    <col min="1" max="1" width="7.7109375" style="7" customWidth="1"/>
    <col min="2" max="2" width="6.42578125" style="7" bestFit="1" customWidth="1"/>
    <col min="3" max="3" width="4.85546875" style="7" bestFit="1" customWidth="1"/>
    <col min="4" max="4" width="85.28515625" style="7" bestFit="1" customWidth="1"/>
    <col min="5" max="5" width="18.28515625" style="7" bestFit="1" customWidth="1"/>
    <col min="6" max="6" width="20" style="7" bestFit="1" customWidth="1"/>
    <col min="7" max="16384" width="9.140625" style="7"/>
  </cols>
  <sheetData>
    <row r="1" spans="1:7" x14ac:dyDescent="0.2">
      <c r="A1" s="6" t="s">
        <v>26</v>
      </c>
      <c r="B1" s="5"/>
    </row>
    <row r="5" spans="1:7" x14ac:dyDescent="0.2">
      <c r="A5" s="8" t="s">
        <v>11</v>
      </c>
      <c r="B5" s="9" t="s">
        <v>8</v>
      </c>
      <c r="C5" s="9" t="s">
        <v>9</v>
      </c>
      <c r="D5" s="9" t="s">
        <v>10</v>
      </c>
      <c r="E5" s="9" t="s">
        <v>12</v>
      </c>
      <c r="F5" s="3" t="s">
        <v>13</v>
      </c>
    </row>
    <row r="6" spans="1:7" ht="15" x14ac:dyDescent="0.25">
      <c r="A6" s="7" t="s">
        <v>7</v>
      </c>
      <c r="B6" s="10">
        <v>1</v>
      </c>
      <c r="C6" s="10" t="s">
        <v>30</v>
      </c>
      <c r="D6" s="16" t="str">
        <f>'II - 1'!B4</f>
        <v>Uppruni atvika í stórgreiðslu- og jöfnunarkerfum árið 2016</v>
      </c>
    </row>
    <row r="7" spans="1:7" ht="15" x14ac:dyDescent="0.25">
      <c r="A7" s="7" t="s">
        <v>7</v>
      </c>
      <c r="B7" s="10">
        <v>2</v>
      </c>
      <c r="C7" s="10" t="s">
        <v>30</v>
      </c>
      <c r="D7" s="16" t="str">
        <f>'II - 2'!B4</f>
        <v>Fjöldi atvika í stórgreiðslu- og jöfnunarkerfum árið 2016 eftir uppruna og alvarleikaeinkunn</v>
      </c>
    </row>
    <row r="8" spans="1:7" ht="15" x14ac:dyDescent="0.25">
      <c r="A8" s="7" t="s">
        <v>7</v>
      </c>
      <c r="B8" s="10">
        <v>1</v>
      </c>
      <c r="C8" s="10" t="s">
        <v>31</v>
      </c>
      <c r="D8" s="16" t="s">
        <v>90</v>
      </c>
    </row>
    <row r="9" spans="1:7" ht="15" x14ac:dyDescent="0.25">
      <c r="A9" s="7" t="s">
        <v>7</v>
      </c>
      <c r="B9" s="10">
        <v>2</v>
      </c>
      <c r="C9" s="10" t="s">
        <v>31</v>
      </c>
      <c r="D9" s="16" t="s">
        <v>46</v>
      </c>
    </row>
    <row r="10" spans="1:7" ht="15" x14ac:dyDescent="0.25">
      <c r="A10" s="7" t="s">
        <v>7</v>
      </c>
      <c r="B10" s="10">
        <v>3</v>
      </c>
      <c r="C10" s="10" t="s">
        <v>31</v>
      </c>
      <c r="D10" s="16" t="s">
        <v>91</v>
      </c>
    </row>
    <row r="11" spans="1:7" ht="15" x14ac:dyDescent="0.25">
      <c r="A11" s="7" t="s">
        <v>7</v>
      </c>
      <c r="B11" s="10">
        <v>4</v>
      </c>
      <c r="C11" s="10" t="s">
        <v>31</v>
      </c>
      <c r="D11" s="16" t="s">
        <v>92</v>
      </c>
    </row>
    <row r="12" spans="1:7" ht="15" x14ac:dyDescent="0.25">
      <c r="A12" s="7" t="s">
        <v>7</v>
      </c>
      <c r="B12" s="10">
        <v>5</v>
      </c>
      <c r="C12" s="10" t="s">
        <v>31</v>
      </c>
      <c r="D12" s="16" t="s">
        <v>84</v>
      </c>
    </row>
    <row r="13" spans="1:7" ht="15" x14ac:dyDescent="0.25">
      <c r="A13" s="7" t="s">
        <v>7</v>
      </c>
      <c r="B13" s="10">
        <v>6</v>
      </c>
      <c r="C13" s="10" t="s">
        <v>31</v>
      </c>
      <c r="D13" s="16" t="s">
        <v>32</v>
      </c>
    </row>
    <row r="14" spans="1:7" ht="15" x14ac:dyDescent="0.25">
      <c r="A14" s="7" t="s">
        <v>7</v>
      </c>
      <c r="B14" s="10">
        <v>1</v>
      </c>
      <c r="C14" s="10" t="s">
        <v>93</v>
      </c>
      <c r="D14" s="16" t="s">
        <v>94</v>
      </c>
    </row>
    <row r="16" spans="1:7" s="6" customFormat="1" x14ac:dyDescent="0.2">
      <c r="A16" s="7"/>
      <c r="B16" s="7"/>
      <c r="C16" s="7"/>
      <c r="D16" s="7"/>
      <c r="E16" s="7"/>
      <c r="F16" s="7"/>
      <c r="G16" s="7"/>
    </row>
    <row r="17" spans="1:4" ht="15" x14ac:dyDescent="0.25">
      <c r="A17" s="7" t="s">
        <v>112</v>
      </c>
      <c r="B17" s="10">
        <v>1</v>
      </c>
      <c r="C17" s="10" t="s">
        <v>31</v>
      </c>
      <c r="D17" s="16" t="s">
        <v>113</v>
      </c>
    </row>
  </sheetData>
  <hyperlinks>
    <hyperlink ref="D6" location="'Mynd 5'!A1" display="'Mynd 5'!A1"/>
    <hyperlink ref="D7" location="'Mynd 6'!A1" display="'Mynd 6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workbookViewId="0">
      <selection activeCell="K12" sqref="K12"/>
    </sheetView>
  </sheetViews>
  <sheetFormatPr defaultRowHeight="15" x14ac:dyDescent="0.25"/>
  <sheetData>
    <row r="1" spans="1:5" x14ac:dyDescent="0.25">
      <c r="A1" s="14"/>
      <c r="B1" s="17" t="s">
        <v>26</v>
      </c>
      <c r="C1" s="17"/>
      <c r="D1" s="14"/>
      <c r="E1" s="14"/>
    </row>
    <row r="2" spans="1:5" x14ac:dyDescent="0.25">
      <c r="A2" s="14"/>
      <c r="B2" s="17" t="s">
        <v>95</v>
      </c>
      <c r="C2" s="17"/>
      <c r="D2" s="14"/>
      <c r="E2" s="14"/>
    </row>
    <row r="3" spans="1:5" x14ac:dyDescent="0.25">
      <c r="A3" s="14"/>
      <c r="B3" s="11" t="s">
        <v>96</v>
      </c>
      <c r="C3" s="11"/>
      <c r="D3" s="14"/>
      <c r="E3" s="14"/>
    </row>
    <row r="4" spans="1:5" x14ac:dyDescent="0.25">
      <c r="A4" s="12" t="s">
        <v>0</v>
      </c>
      <c r="B4" s="13" t="s">
        <v>94</v>
      </c>
      <c r="C4" s="13"/>
      <c r="D4" s="14"/>
      <c r="E4" s="14"/>
    </row>
    <row r="5" spans="1:5" x14ac:dyDescent="0.25">
      <c r="A5" s="12" t="s">
        <v>1</v>
      </c>
      <c r="B5" s="20"/>
      <c r="C5" s="20"/>
      <c r="D5" s="14"/>
      <c r="E5" s="14"/>
    </row>
    <row r="6" spans="1:5" ht="16.5" x14ac:dyDescent="0.25">
      <c r="A6" s="12" t="s">
        <v>2</v>
      </c>
      <c r="B6" s="14" t="s">
        <v>97</v>
      </c>
      <c r="C6" s="21"/>
      <c r="D6" s="22"/>
      <c r="E6" s="14"/>
    </row>
    <row r="7" spans="1:5" x14ac:dyDescent="0.25">
      <c r="A7" s="12" t="s">
        <v>3</v>
      </c>
      <c r="B7" s="24" t="s">
        <v>98</v>
      </c>
      <c r="C7" s="24"/>
      <c r="D7" s="14"/>
      <c r="E7" s="14"/>
    </row>
    <row r="8" spans="1:5" x14ac:dyDescent="0.25">
      <c r="A8" s="12" t="s">
        <v>4</v>
      </c>
      <c r="B8" s="14" t="s">
        <v>99</v>
      </c>
      <c r="C8" s="14"/>
      <c r="D8" s="14"/>
      <c r="E8" s="14"/>
    </row>
    <row r="9" spans="1:5" x14ac:dyDescent="0.25">
      <c r="A9" s="12" t="s">
        <v>5</v>
      </c>
      <c r="B9" s="14"/>
      <c r="C9" s="14"/>
      <c r="D9" s="14"/>
      <c r="E9" s="14"/>
    </row>
    <row r="10" spans="1:5" x14ac:dyDescent="0.25">
      <c r="A10" s="27" t="s">
        <v>6</v>
      </c>
      <c r="B10" s="28"/>
      <c r="C10" s="28"/>
      <c r="D10" s="28"/>
      <c r="E10" s="28"/>
    </row>
    <row r="11" spans="1:5" x14ac:dyDescent="0.25">
      <c r="A11" s="4" t="s">
        <v>100</v>
      </c>
      <c r="B11" s="4"/>
      <c r="C11" s="120" t="s">
        <v>101</v>
      </c>
      <c r="D11" s="120" t="s">
        <v>102</v>
      </c>
      <c r="E11" s="120" t="s">
        <v>103</v>
      </c>
    </row>
    <row r="12" spans="1:5" x14ac:dyDescent="0.25">
      <c r="A12" s="42"/>
      <c r="B12" s="42"/>
      <c r="C12" s="121"/>
      <c r="D12" s="121"/>
      <c r="E12" s="121"/>
    </row>
    <row r="13" spans="1:5" x14ac:dyDescent="0.25">
      <c r="A13" s="7"/>
      <c r="B13" s="42"/>
      <c r="C13" s="122">
        <v>448.221</v>
      </c>
      <c r="D13" s="122">
        <v>556.428</v>
      </c>
      <c r="E13" s="122">
        <v>552.01199999999994</v>
      </c>
    </row>
    <row r="14" spans="1:5" x14ac:dyDescent="0.25">
      <c r="A14" s="7"/>
      <c r="B14" s="42"/>
      <c r="C14" s="122">
        <v>447.33300000000003</v>
      </c>
      <c r="D14" s="122">
        <v>555.98299999999995</v>
      </c>
      <c r="E14" s="122">
        <v>534.24699999999996</v>
      </c>
    </row>
    <row r="15" spans="1:5" x14ac:dyDescent="0.25">
      <c r="A15" s="7"/>
      <c r="B15" s="42"/>
      <c r="C15" s="122">
        <v>418.46699999999998</v>
      </c>
      <c r="D15" s="122">
        <v>523.19200000000001</v>
      </c>
      <c r="E15" s="122">
        <v>547.58500000000004</v>
      </c>
    </row>
    <row r="16" spans="1:5" x14ac:dyDescent="0.25">
      <c r="A16" s="7"/>
      <c r="B16" s="42"/>
      <c r="C16" s="122">
        <v>441.63499999999999</v>
      </c>
      <c r="D16" s="122">
        <v>518.41700000000003</v>
      </c>
      <c r="E16" s="122">
        <v>531.56399999999996</v>
      </c>
    </row>
    <row r="17" spans="1:5" x14ac:dyDescent="0.25">
      <c r="A17" s="7">
        <v>2012</v>
      </c>
      <c r="B17" s="42"/>
      <c r="C17" s="122">
        <v>431.40300000000002</v>
      </c>
      <c r="D17" s="122">
        <v>515.69299999999998</v>
      </c>
      <c r="E17" s="122">
        <v>544.53</v>
      </c>
    </row>
    <row r="18" spans="1:5" x14ac:dyDescent="0.25">
      <c r="A18" s="7"/>
      <c r="B18" s="42"/>
      <c r="C18" s="122">
        <v>437.72699999999998</v>
      </c>
      <c r="D18" s="122">
        <v>497.346</v>
      </c>
      <c r="E18" s="122">
        <v>547.34</v>
      </c>
    </row>
    <row r="19" spans="1:5" x14ac:dyDescent="0.25">
      <c r="A19" s="7"/>
      <c r="B19" s="42"/>
      <c r="C19" s="122">
        <v>437.846</v>
      </c>
      <c r="D19" s="122">
        <v>498.33</v>
      </c>
      <c r="E19" s="122">
        <v>538.97400000000005</v>
      </c>
    </row>
    <row r="20" spans="1:5" x14ac:dyDescent="0.25">
      <c r="A20" s="7"/>
      <c r="B20" s="42"/>
      <c r="C20" s="122">
        <v>428.65899999999999</v>
      </c>
      <c r="D20" s="122">
        <v>506.589</v>
      </c>
      <c r="E20" s="122">
        <v>552.13699999999994</v>
      </c>
    </row>
    <row r="21" spans="1:5" x14ac:dyDescent="0.25">
      <c r="A21" s="7"/>
      <c r="B21" s="42"/>
      <c r="C21" s="122">
        <v>416.51799999999997</v>
      </c>
      <c r="D21" s="122">
        <v>504.09199999999998</v>
      </c>
      <c r="E21" s="122">
        <v>556.77700000000004</v>
      </c>
    </row>
    <row r="22" spans="1:5" x14ac:dyDescent="0.25">
      <c r="A22" s="7"/>
      <c r="B22" s="42"/>
      <c r="C22" s="122">
        <v>409.64</v>
      </c>
      <c r="D22" s="122">
        <v>503.09100000000001</v>
      </c>
      <c r="E22" s="122">
        <v>560.00800000000004</v>
      </c>
    </row>
    <row r="23" spans="1:5" x14ac:dyDescent="0.25">
      <c r="A23" s="7"/>
      <c r="B23" s="42"/>
      <c r="C23" s="122">
        <v>398.96499999999997</v>
      </c>
      <c r="D23" s="122">
        <v>499.52499999999998</v>
      </c>
      <c r="E23" s="122">
        <v>572.70500000000004</v>
      </c>
    </row>
    <row r="24" spans="1:5" x14ac:dyDescent="0.25">
      <c r="A24" s="42"/>
      <c r="B24" s="42"/>
      <c r="C24" s="122">
        <v>409.73</v>
      </c>
      <c r="D24" s="122">
        <v>490.49099999999999</v>
      </c>
      <c r="E24" s="122">
        <v>558.87900000000002</v>
      </c>
    </row>
    <row r="25" spans="1:5" x14ac:dyDescent="0.25">
      <c r="A25" s="7"/>
      <c r="B25" s="42"/>
      <c r="C25" s="122">
        <v>377.702</v>
      </c>
      <c r="D25" s="122">
        <v>479.82799999999997</v>
      </c>
      <c r="E25" s="122">
        <v>565.71299999999997</v>
      </c>
    </row>
    <row r="26" spans="1:5" x14ac:dyDescent="0.25">
      <c r="A26" s="7"/>
      <c r="B26" s="42"/>
      <c r="C26" s="122">
        <v>402.971</v>
      </c>
      <c r="D26" s="122">
        <v>478.053</v>
      </c>
      <c r="E26" s="122">
        <v>559.08900000000006</v>
      </c>
    </row>
    <row r="27" spans="1:5" x14ac:dyDescent="0.25">
      <c r="A27" s="7"/>
      <c r="B27" s="42"/>
      <c r="C27" s="122">
        <v>373.399</v>
      </c>
      <c r="D27" s="122">
        <v>483.16699999999997</v>
      </c>
      <c r="E27" s="122">
        <v>590.13</v>
      </c>
    </row>
    <row r="28" spans="1:5" x14ac:dyDescent="0.25">
      <c r="A28" s="7">
        <v>2013</v>
      </c>
      <c r="B28" s="42"/>
      <c r="C28" s="122">
        <v>377.952</v>
      </c>
      <c r="D28" s="122">
        <v>467.22</v>
      </c>
      <c r="E28" s="122">
        <v>604.08500000000004</v>
      </c>
    </row>
    <row r="29" spans="1:5" x14ac:dyDescent="0.25">
      <c r="A29" s="42"/>
      <c r="B29" s="42"/>
      <c r="C29" s="122">
        <v>390.65800000000002</v>
      </c>
      <c r="D29" s="122">
        <v>502.71699999999998</v>
      </c>
      <c r="E29" s="122">
        <v>584.98199999999997</v>
      </c>
    </row>
    <row r="30" spans="1:5" x14ac:dyDescent="0.25">
      <c r="A30" s="7"/>
      <c r="B30" s="42"/>
      <c r="C30" s="122">
        <v>406.70600000000002</v>
      </c>
      <c r="D30" s="122">
        <v>505.79300000000001</v>
      </c>
      <c r="E30" s="122">
        <v>581.99599999999998</v>
      </c>
    </row>
    <row r="31" spans="1:5" x14ac:dyDescent="0.25">
      <c r="A31" s="7"/>
      <c r="B31" s="42"/>
      <c r="C31" s="122">
        <v>403.51900000000001</v>
      </c>
      <c r="D31" s="122">
        <v>514.11900000000003</v>
      </c>
      <c r="E31" s="122">
        <v>568.90200000000004</v>
      </c>
    </row>
    <row r="32" spans="1:5" x14ac:dyDescent="0.25">
      <c r="A32" s="7"/>
      <c r="B32" s="42"/>
      <c r="C32" s="122">
        <v>411.48700000000002</v>
      </c>
      <c r="D32" s="122">
        <v>521.98599999999999</v>
      </c>
      <c r="E32" s="122">
        <v>579.81399999999996</v>
      </c>
    </row>
    <row r="33" spans="1:5" x14ac:dyDescent="0.25">
      <c r="A33" s="7"/>
      <c r="B33" s="42"/>
      <c r="C33" s="122">
        <v>418.13200000000001</v>
      </c>
      <c r="D33" s="122">
        <v>516.87</v>
      </c>
      <c r="E33" s="122">
        <v>599.11800000000005</v>
      </c>
    </row>
    <row r="34" spans="1:5" x14ac:dyDescent="0.25">
      <c r="A34" s="7"/>
      <c r="B34" s="42"/>
      <c r="C34" s="122">
        <v>399.71300000000002</v>
      </c>
      <c r="D34" s="122">
        <v>518.54399999999998</v>
      </c>
      <c r="E34" s="122">
        <v>605.47699999999998</v>
      </c>
    </row>
    <row r="35" spans="1:5" x14ac:dyDescent="0.25">
      <c r="A35" s="7"/>
      <c r="B35" s="42"/>
      <c r="C35" s="122">
        <v>401.83499999999998</v>
      </c>
      <c r="D35" s="122">
        <v>506.53199999999998</v>
      </c>
      <c r="E35" s="122">
        <v>627.48500000000001</v>
      </c>
    </row>
    <row r="36" spans="1:5" x14ac:dyDescent="0.25">
      <c r="A36" s="42"/>
      <c r="B36" s="42"/>
      <c r="C36" s="122">
        <v>415.75700000000001</v>
      </c>
      <c r="D36" s="122">
        <v>504.35700000000003</v>
      </c>
      <c r="E36" s="122">
        <v>604.20000000000005</v>
      </c>
    </row>
    <row r="37" spans="1:5" x14ac:dyDescent="0.25">
      <c r="A37" s="7"/>
      <c r="B37" s="42"/>
      <c r="C37" s="122">
        <v>424.291</v>
      </c>
      <c r="D37" s="122">
        <v>510.19299999999998</v>
      </c>
      <c r="E37" s="122">
        <v>611.90300000000002</v>
      </c>
    </row>
    <row r="38" spans="1:5" x14ac:dyDescent="0.25">
      <c r="A38" s="7"/>
      <c r="B38" s="42"/>
      <c r="C38" s="122">
        <v>427.17700000000002</v>
      </c>
      <c r="D38" s="122">
        <v>504.31900000000002</v>
      </c>
      <c r="E38" s="122">
        <v>610.66399999999999</v>
      </c>
    </row>
    <row r="39" spans="1:5" x14ac:dyDescent="0.25">
      <c r="A39" s="7"/>
      <c r="B39" s="42"/>
      <c r="C39" s="122">
        <v>419.589</v>
      </c>
      <c r="D39" s="122">
        <v>505.04899999999998</v>
      </c>
      <c r="E39" s="122">
        <v>616.02499999999998</v>
      </c>
    </row>
    <row r="40" spans="1:5" x14ac:dyDescent="0.25">
      <c r="A40" s="7">
        <v>2014</v>
      </c>
      <c r="B40" s="42"/>
      <c r="C40" s="122">
        <v>421.81299999999999</v>
      </c>
      <c r="D40" s="122">
        <v>495.30599999999998</v>
      </c>
      <c r="E40" s="122">
        <v>635.03800000000001</v>
      </c>
    </row>
    <row r="41" spans="1:5" x14ac:dyDescent="0.25">
      <c r="A41" s="42"/>
      <c r="B41" s="42"/>
      <c r="C41" s="122">
        <v>426.48899999999998</v>
      </c>
      <c r="D41" s="122">
        <v>506.01</v>
      </c>
      <c r="E41" s="122">
        <v>630.48900000000003</v>
      </c>
    </row>
    <row r="42" spans="1:5" x14ac:dyDescent="0.25">
      <c r="A42" s="7"/>
      <c r="B42" s="42"/>
      <c r="C42" s="122">
        <v>416.875</v>
      </c>
      <c r="D42" s="122">
        <v>505.82299999999998</v>
      </c>
      <c r="E42" s="122">
        <v>625.05899999999997</v>
      </c>
    </row>
    <row r="43" spans="1:5" x14ac:dyDescent="0.25">
      <c r="A43" s="7"/>
      <c r="B43" s="42"/>
      <c r="C43" s="122">
        <v>421.41899999999998</v>
      </c>
      <c r="D43" s="122">
        <v>514.30200000000002</v>
      </c>
      <c r="E43" s="122">
        <v>640.47</v>
      </c>
    </row>
    <row r="44" spans="1:5" x14ac:dyDescent="0.25">
      <c r="A44" s="7"/>
      <c r="B44" s="42"/>
      <c r="C44" s="122">
        <v>419.83</v>
      </c>
      <c r="D44" s="122">
        <v>524.65800000000002</v>
      </c>
      <c r="E44" s="122">
        <v>640.27300000000002</v>
      </c>
    </row>
    <row r="45" spans="1:5" x14ac:dyDescent="0.25">
      <c r="A45" s="7"/>
      <c r="B45" s="42"/>
      <c r="C45" s="122">
        <v>416.18</v>
      </c>
      <c r="D45" s="122">
        <v>526.81799999999998</v>
      </c>
      <c r="E45" s="122">
        <v>659.02700000000004</v>
      </c>
    </row>
    <row r="46" spans="1:5" x14ac:dyDescent="0.25">
      <c r="A46" s="7"/>
      <c r="B46" s="42"/>
      <c r="C46" s="122">
        <v>432.79199999999997</v>
      </c>
      <c r="D46" s="122">
        <v>626.20600000000002</v>
      </c>
      <c r="E46" s="122">
        <v>652.37599999999998</v>
      </c>
    </row>
    <row r="47" spans="1:5" x14ac:dyDescent="0.25">
      <c r="A47" s="7"/>
      <c r="B47" s="42"/>
      <c r="C47" s="122">
        <v>436.58600000000001</v>
      </c>
      <c r="D47" s="122">
        <v>621.64499999999998</v>
      </c>
      <c r="E47" s="122">
        <v>629.06100000000004</v>
      </c>
    </row>
    <row r="48" spans="1:5" x14ac:dyDescent="0.25">
      <c r="A48" s="42"/>
      <c r="B48" s="42"/>
      <c r="C48" s="122">
        <v>407.714</v>
      </c>
      <c r="D48" s="122">
        <v>561.07399999999996</v>
      </c>
      <c r="E48" s="122">
        <v>663.06799999999998</v>
      </c>
    </row>
    <row r="49" spans="1:5" x14ac:dyDescent="0.25">
      <c r="A49" s="7"/>
      <c r="B49" s="42"/>
      <c r="C49" s="122">
        <v>398.98</v>
      </c>
      <c r="D49" s="122">
        <v>575.88499999999999</v>
      </c>
      <c r="E49" s="122">
        <v>660.99900000000002</v>
      </c>
    </row>
    <row r="50" spans="1:5" x14ac:dyDescent="0.25">
      <c r="A50" s="7"/>
      <c r="B50" s="42"/>
      <c r="C50" s="122">
        <v>405.74700000000001</v>
      </c>
      <c r="D50" s="122">
        <v>613.10900000000004</v>
      </c>
      <c r="E50" s="122">
        <v>667.96799999999996</v>
      </c>
    </row>
    <row r="51" spans="1:5" x14ac:dyDescent="0.25">
      <c r="A51" s="7"/>
      <c r="B51" s="42"/>
      <c r="C51" s="122">
        <v>426.322</v>
      </c>
      <c r="D51" s="122">
        <v>622.56500000000005</v>
      </c>
      <c r="E51" s="122">
        <v>671.89300000000003</v>
      </c>
    </row>
    <row r="52" spans="1:5" x14ac:dyDescent="0.25">
      <c r="A52" s="7">
        <v>2015</v>
      </c>
      <c r="B52" s="42"/>
      <c r="C52" s="122">
        <v>412.47199999999998</v>
      </c>
      <c r="D52" s="122">
        <v>638.78399999999999</v>
      </c>
      <c r="E52" s="122">
        <v>690.31200000000001</v>
      </c>
    </row>
    <row r="53" spans="1:5" x14ac:dyDescent="0.25">
      <c r="A53" s="42"/>
      <c r="B53" s="42"/>
      <c r="C53" s="122">
        <v>418.50099999999998</v>
      </c>
      <c r="D53" s="122">
        <v>638.05899999999997</v>
      </c>
      <c r="E53" s="122">
        <v>692.20699999999999</v>
      </c>
    </row>
    <row r="54" spans="1:5" x14ac:dyDescent="0.25">
      <c r="A54" s="7"/>
      <c r="B54" s="42"/>
      <c r="C54" s="122">
        <v>437.03100000000001</v>
      </c>
      <c r="D54" s="122">
        <v>627.48299999999995</v>
      </c>
      <c r="E54" s="122">
        <v>703.55399999999997</v>
      </c>
    </row>
    <row r="55" spans="1:5" x14ac:dyDescent="0.25">
      <c r="A55" s="7"/>
      <c r="B55" s="42"/>
      <c r="C55" s="122">
        <v>459.28300000000002</v>
      </c>
      <c r="D55" s="122">
        <v>633.23900000000003</v>
      </c>
      <c r="E55" s="122">
        <v>711.11</v>
      </c>
    </row>
    <row r="56" spans="1:5" x14ac:dyDescent="0.25">
      <c r="A56" s="7"/>
      <c r="B56" s="42"/>
      <c r="C56" s="122">
        <v>455.13200000000001</v>
      </c>
      <c r="D56" s="122">
        <v>622</v>
      </c>
      <c r="E56" s="122">
        <v>724.40800000000002</v>
      </c>
    </row>
    <row r="57" spans="1:5" x14ac:dyDescent="0.25">
      <c r="A57" s="7"/>
      <c r="B57" s="42"/>
      <c r="C57" s="122">
        <v>450.98599999999999</v>
      </c>
      <c r="D57" s="122">
        <v>595.20299999999997</v>
      </c>
      <c r="E57" s="122">
        <v>737.77599999999995</v>
      </c>
    </row>
    <row r="58" spans="1:5" x14ac:dyDescent="0.25">
      <c r="A58" s="7"/>
      <c r="B58" s="42"/>
      <c r="C58" s="122">
        <v>445.79</v>
      </c>
      <c r="D58" s="122">
        <v>643.37099999999998</v>
      </c>
      <c r="E58" s="122">
        <v>749.72400000000005</v>
      </c>
    </row>
    <row r="59" spans="1:5" x14ac:dyDescent="0.25">
      <c r="A59" s="7"/>
      <c r="B59" s="42"/>
      <c r="C59" s="122">
        <v>449.67899999999997</v>
      </c>
      <c r="D59" s="122">
        <v>649.53899999999999</v>
      </c>
      <c r="E59" s="122">
        <v>750.71699999999998</v>
      </c>
    </row>
    <row r="60" spans="1:5" x14ac:dyDescent="0.25">
      <c r="A60" s="42"/>
      <c r="B60" s="42"/>
      <c r="C60" s="122">
        <v>429.45299999999997</v>
      </c>
      <c r="D60" s="122">
        <v>538.68200000000002</v>
      </c>
      <c r="E60" s="122">
        <v>754.65599999999995</v>
      </c>
    </row>
    <row r="61" spans="1:5" x14ac:dyDescent="0.25">
      <c r="A61" s="7"/>
      <c r="B61" s="42"/>
      <c r="C61" s="122">
        <v>422.553</v>
      </c>
      <c r="D61" s="122">
        <v>542.78599999999994</v>
      </c>
      <c r="E61" s="122">
        <v>722.697</v>
      </c>
    </row>
    <row r="62" spans="1:5" x14ac:dyDescent="0.25">
      <c r="A62" s="7"/>
      <c r="B62" s="42"/>
      <c r="C62" s="122">
        <v>408.19799999999998</v>
      </c>
      <c r="D62" s="122">
        <v>529.11300000000006</v>
      </c>
      <c r="E62" s="122">
        <v>688.43499999999995</v>
      </c>
    </row>
    <row r="63" spans="1:5" x14ac:dyDescent="0.25">
      <c r="A63" s="42"/>
      <c r="B63" s="42"/>
      <c r="C63" s="122">
        <v>399.61799999999999</v>
      </c>
      <c r="D63" s="122">
        <v>535.36599999999999</v>
      </c>
      <c r="E63" s="122">
        <v>688.65200000000004</v>
      </c>
    </row>
    <row r="64" spans="1:5" x14ac:dyDescent="0.25">
      <c r="A64" s="7">
        <v>2016</v>
      </c>
      <c r="B64" s="42"/>
      <c r="C64" s="122">
        <v>410.565</v>
      </c>
      <c r="D64" s="122">
        <v>541.62</v>
      </c>
      <c r="E64" s="122">
        <v>694.45500000000004</v>
      </c>
    </row>
    <row r="65" spans="1:5" x14ac:dyDescent="0.25">
      <c r="A65" s="42"/>
      <c r="B65" s="42"/>
      <c r="C65" s="122">
        <v>415.995</v>
      </c>
      <c r="D65" s="122">
        <v>532.63400000000001</v>
      </c>
      <c r="E65" s="122">
        <v>691.779</v>
      </c>
    </row>
    <row r="66" spans="1:5" x14ac:dyDescent="0.25">
      <c r="A66" s="7"/>
      <c r="B66" s="42"/>
      <c r="C66" s="122">
        <v>423.79899999999998</v>
      </c>
      <c r="D66" s="122">
        <v>519.25099999999998</v>
      </c>
      <c r="E66" s="122">
        <v>701.56</v>
      </c>
    </row>
    <row r="67" spans="1:5" x14ac:dyDescent="0.25">
      <c r="A67" s="7"/>
      <c r="B67" s="42"/>
      <c r="C67" s="122">
        <v>426.476</v>
      </c>
      <c r="D67" s="122">
        <v>533.24900000000002</v>
      </c>
      <c r="E67" s="122">
        <v>711.36500000000001</v>
      </c>
    </row>
    <row r="68" spans="1:5" x14ac:dyDescent="0.25">
      <c r="A68" s="7"/>
      <c r="B68" s="42"/>
      <c r="C68" s="122">
        <v>444.78699999999998</v>
      </c>
      <c r="D68" s="122">
        <v>523.66899999999998</v>
      </c>
      <c r="E68" s="122">
        <v>682.95399999999995</v>
      </c>
    </row>
    <row r="69" spans="1:5" x14ac:dyDescent="0.25">
      <c r="A69" s="7"/>
      <c r="B69" s="42"/>
      <c r="C69" s="122">
        <v>452.53699999999998</v>
      </c>
      <c r="D69" s="122">
        <v>513.48099999999999</v>
      </c>
      <c r="E69" s="122">
        <v>667.86400000000003</v>
      </c>
    </row>
    <row r="70" spans="1:5" x14ac:dyDescent="0.25">
      <c r="A70" s="7"/>
      <c r="B70" s="42"/>
      <c r="C70" s="122">
        <v>458.71499999999997</v>
      </c>
      <c r="D70" s="122">
        <v>514.98400000000004</v>
      </c>
      <c r="E70" s="122">
        <v>685.31100000000004</v>
      </c>
    </row>
    <row r="71" spans="1:5" x14ac:dyDescent="0.25">
      <c r="A71" s="7"/>
      <c r="B71" s="42"/>
      <c r="C71" s="122">
        <v>456.21499999999997</v>
      </c>
      <c r="D71" s="122">
        <v>537.149</v>
      </c>
      <c r="E71" s="122">
        <v>676.50699999999995</v>
      </c>
    </row>
    <row r="72" spans="1:5" x14ac:dyDescent="0.25">
      <c r="A72" s="42"/>
      <c r="B72" s="44"/>
      <c r="C72" s="122">
        <v>479.56099999999998</v>
      </c>
      <c r="D72" s="122">
        <v>501.21100000000001</v>
      </c>
      <c r="E72" s="122">
        <v>662.16300000000001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J28" sqref="J28"/>
    </sheetView>
  </sheetViews>
  <sheetFormatPr defaultRowHeight="15" x14ac:dyDescent="0.25"/>
  <cols>
    <col min="1" max="1" width="12.85546875" customWidth="1"/>
    <col min="2" max="2" width="14.28515625" customWidth="1"/>
    <col min="3" max="3" width="15" customWidth="1"/>
  </cols>
  <sheetData>
    <row r="1" spans="1:3" x14ac:dyDescent="0.25">
      <c r="A1" t="s">
        <v>110</v>
      </c>
      <c r="B1" t="s">
        <v>111</v>
      </c>
    </row>
    <row r="2" spans="1:3" ht="15.75" thickBot="1" x14ac:dyDescent="0.3">
      <c r="A2" s="123" t="s">
        <v>104</v>
      </c>
      <c r="B2" s="123" t="s">
        <v>105</v>
      </c>
      <c r="C2" s="124" t="s">
        <v>106</v>
      </c>
    </row>
    <row r="3" spans="1:3" ht="16.5" thickTop="1" thickBot="1" x14ac:dyDescent="0.3">
      <c r="A3" s="125">
        <v>10000</v>
      </c>
      <c r="B3" s="126">
        <v>26.8</v>
      </c>
      <c r="C3" s="127">
        <v>47.2</v>
      </c>
    </row>
    <row r="4" spans="1:3" ht="16.5" thickTop="1" thickBot="1" x14ac:dyDescent="0.3">
      <c r="A4" s="128">
        <v>5000</v>
      </c>
      <c r="B4" s="129">
        <v>22.8</v>
      </c>
      <c r="C4" s="130">
        <v>40</v>
      </c>
    </row>
    <row r="5" spans="1:3" ht="16.5" thickTop="1" thickBot="1" x14ac:dyDescent="0.3">
      <c r="A5" s="125">
        <v>2000</v>
      </c>
      <c r="B5" s="126">
        <v>0.2</v>
      </c>
      <c r="C5" s="127">
        <v>0.4</v>
      </c>
    </row>
    <row r="6" spans="1:3" ht="16.5" thickTop="1" thickBot="1" x14ac:dyDescent="0.3">
      <c r="A6" s="125">
        <v>1000</v>
      </c>
      <c r="B6" s="126">
        <v>5.6</v>
      </c>
      <c r="C6" s="127">
        <v>9.8000000000000007</v>
      </c>
    </row>
    <row r="7" spans="1:3" ht="16.5" thickTop="1" thickBot="1" x14ac:dyDescent="0.3">
      <c r="A7" s="126">
        <v>500</v>
      </c>
      <c r="B7" s="126">
        <v>1.5</v>
      </c>
      <c r="C7" s="127">
        <v>2.6</v>
      </c>
    </row>
    <row r="8" spans="1:3" ht="16.5" thickTop="1" thickBot="1" x14ac:dyDescent="0.3">
      <c r="A8" s="126" t="s">
        <v>107</v>
      </c>
      <c r="B8" s="126">
        <v>56.9</v>
      </c>
      <c r="C8" s="127">
        <v>100</v>
      </c>
    </row>
    <row r="9" spans="1:3" ht="16.5" thickTop="1" thickBot="1" x14ac:dyDescent="0.3">
      <c r="A9" s="123" t="s">
        <v>108</v>
      </c>
      <c r="B9" s="123" t="s">
        <v>109</v>
      </c>
      <c r="C9" s="124" t="s">
        <v>106</v>
      </c>
    </row>
    <row r="10" spans="1:3" ht="16.5" thickTop="1" thickBot="1" x14ac:dyDescent="0.3">
      <c r="A10" s="126">
        <v>100</v>
      </c>
      <c r="B10" s="126">
        <v>2.2000000000000002</v>
      </c>
      <c r="C10" s="127">
        <v>61.4</v>
      </c>
    </row>
    <row r="11" spans="1:3" ht="16.5" thickTop="1" thickBot="1" x14ac:dyDescent="0.3">
      <c r="A11" s="129">
        <v>50</v>
      </c>
      <c r="B11" s="129">
        <v>0.6</v>
      </c>
      <c r="C11" s="130">
        <v>16.8</v>
      </c>
    </row>
    <row r="12" spans="1:3" ht="16.5" thickTop="1" thickBot="1" x14ac:dyDescent="0.3">
      <c r="A12" s="126">
        <v>10</v>
      </c>
      <c r="B12" s="126">
        <v>0.5</v>
      </c>
      <c r="C12" s="127">
        <v>15.2</v>
      </c>
    </row>
    <row r="13" spans="1:3" ht="16.5" thickTop="1" thickBot="1" x14ac:dyDescent="0.3">
      <c r="A13" s="126">
        <v>5</v>
      </c>
      <c r="B13" s="126">
        <v>0.1</v>
      </c>
      <c r="C13" s="127">
        <v>3.4</v>
      </c>
    </row>
    <row r="14" spans="1:3" ht="16.5" thickTop="1" thickBot="1" x14ac:dyDescent="0.3">
      <c r="A14" s="126">
        <v>1</v>
      </c>
      <c r="B14" s="126">
        <v>0.1</v>
      </c>
      <c r="C14" s="127">
        <v>3.2</v>
      </c>
    </row>
    <row r="15" spans="1:3" ht="15.75" thickTop="1" x14ac:dyDescent="0.25">
      <c r="A15" s="131" t="s">
        <v>107</v>
      </c>
      <c r="B15" s="131">
        <v>3.6</v>
      </c>
      <c r="C15" s="132"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2"/>
  <sheetViews>
    <sheetView workbookViewId="0">
      <selection activeCell="C28" sqref="C28"/>
    </sheetView>
  </sheetViews>
  <sheetFormatPr defaultRowHeight="12.75" x14ac:dyDescent="0.2"/>
  <cols>
    <col min="1" max="1" width="4.85546875" style="42" customWidth="1"/>
    <col min="2" max="2" width="53.5703125" style="42" bestFit="1" customWidth="1"/>
    <col min="3" max="3" width="4.28515625" style="42" bestFit="1" customWidth="1"/>
    <col min="4" max="5" width="14.85546875" style="42" customWidth="1"/>
    <col min="6" max="6" width="0.85546875" style="46" customWidth="1"/>
    <col min="7" max="7" width="11" style="42" customWidth="1"/>
    <col min="8" max="8" width="14.85546875" style="42" customWidth="1"/>
    <col min="9" max="9" width="15" style="42" customWidth="1"/>
    <col min="10" max="10" width="15.28515625" style="42" customWidth="1"/>
    <col min="11" max="11" width="15" style="42" customWidth="1"/>
    <col min="12" max="16384" width="9.140625" style="42"/>
  </cols>
  <sheetData>
    <row r="1" spans="1:25" s="14" customFormat="1" x14ac:dyDescent="0.2">
      <c r="B1" s="17" t="s">
        <v>26</v>
      </c>
      <c r="F1" s="1"/>
      <c r="G1" s="18"/>
      <c r="M1" s="17"/>
    </row>
    <row r="2" spans="1:25" s="14" customFormat="1" x14ac:dyDescent="0.2">
      <c r="B2" s="17" t="s">
        <v>14</v>
      </c>
      <c r="F2" s="1"/>
      <c r="G2" s="18"/>
      <c r="M2" s="17"/>
    </row>
    <row r="3" spans="1:25" s="14" customFormat="1" x14ac:dyDescent="0.2">
      <c r="B3" s="11" t="s">
        <v>15</v>
      </c>
      <c r="F3" s="1"/>
      <c r="G3" s="19"/>
      <c r="K3" s="15"/>
      <c r="M3" s="17"/>
    </row>
    <row r="4" spans="1:25" s="14" customFormat="1" ht="15" customHeight="1" x14ac:dyDescent="0.2">
      <c r="A4" s="12" t="s">
        <v>0</v>
      </c>
      <c r="B4" s="13" t="s">
        <v>24</v>
      </c>
      <c r="F4" s="1"/>
      <c r="G4" s="7"/>
      <c r="M4" s="11"/>
    </row>
    <row r="5" spans="1:25" s="14" customFormat="1" x14ac:dyDescent="0.2">
      <c r="A5" s="12" t="s">
        <v>1</v>
      </c>
      <c r="B5" s="20" t="s">
        <v>21</v>
      </c>
      <c r="F5" s="1"/>
      <c r="G5" s="7"/>
      <c r="M5" s="13"/>
    </row>
    <row r="6" spans="1:25" s="14" customFormat="1" ht="15.75" x14ac:dyDescent="0.2">
      <c r="A6" s="12" t="s">
        <v>2</v>
      </c>
      <c r="B6" s="21"/>
      <c r="C6" s="22"/>
      <c r="D6" s="22"/>
      <c r="F6" s="1"/>
      <c r="G6" s="23"/>
      <c r="H6" s="23"/>
      <c r="I6" s="23"/>
      <c r="J6" s="23"/>
      <c r="K6" s="23"/>
      <c r="M6" s="13"/>
    </row>
    <row r="7" spans="1:25" s="14" customFormat="1" x14ac:dyDescent="0.2">
      <c r="A7" s="12" t="s">
        <v>3</v>
      </c>
      <c r="B7" s="24" t="s">
        <v>16</v>
      </c>
      <c r="F7" s="1"/>
      <c r="G7" s="25"/>
      <c r="M7" s="13"/>
    </row>
    <row r="8" spans="1:25" s="14" customFormat="1" x14ac:dyDescent="0.2">
      <c r="A8" s="12" t="s">
        <v>4</v>
      </c>
      <c r="F8" s="1"/>
      <c r="G8" s="13"/>
      <c r="M8" s="13"/>
    </row>
    <row r="9" spans="1:25" s="14" customFormat="1" x14ac:dyDescent="0.2">
      <c r="A9" s="12" t="s">
        <v>5</v>
      </c>
      <c r="F9" s="1"/>
      <c r="G9" s="26"/>
      <c r="M9" s="24"/>
    </row>
    <row r="10" spans="1:25" s="14" customFormat="1" x14ac:dyDescent="0.2">
      <c r="A10" s="27" t="s">
        <v>6</v>
      </c>
      <c r="B10" s="28"/>
      <c r="C10" s="28"/>
      <c r="D10" s="28"/>
      <c r="E10" s="28"/>
      <c r="F10" s="29"/>
      <c r="G10" s="30"/>
      <c r="H10" s="28"/>
      <c r="I10" s="28"/>
      <c r="J10" s="28"/>
      <c r="K10" s="28"/>
      <c r="L10" s="28"/>
      <c r="M10" s="13"/>
    </row>
    <row r="11" spans="1:25" s="4" customFormat="1" x14ac:dyDescent="0.2">
      <c r="C11" s="31"/>
      <c r="D11" s="32"/>
      <c r="F11" s="33"/>
      <c r="I11" s="34"/>
      <c r="J11" s="34"/>
      <c r="K11" s="35"/>
      <c r="L11" s="36"/>
      <c r="M11" s="37"/>
    </row>
    <row r="12" spans="1:25" x14ac:dyDescent="0.2">
      <c r="A12" s="14"/>
      <c r="B12" s="28" t="s">
        <v>17</v>
      </c>
      <c r="C12" s="38">
        <v>0.78014184397163122</v>
      </c>
      <c r="D12" s="39"/>
      <c r="E12" s="14"/>
      <c r="F12" s="1"/>
      <c r="G12" s="40"/>
      <c r="H12" s="28"/>
      <c r="I12" s="41"/>
      <c r="J12" s="41"/>
      <c r="K12" s="41"/>
      <c r="L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x14ac:dyDescent="0.2">
      <c r="A13" s="14"/>
      <c r="B13" s="28" t="s">
        <v>27</v>
      </c>
      <c r="C13" s="38">
        <v>2.8368794326241134E-2</v>
      </c>
      <c r="D13" s="39"/>
      <c r="E13" s="14"/>
      <c r="F13" s="1"/>
      <c r="G13" s="40"/>
      <c r="H13" s="28"/>
      <c r="I13" s="41"/>
      <c r="J13" s="41"/>
      <c r="K13" s="41"/>
      <c r="L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x14ac:dyDescent="0.2">
      <c r="A14" s="14"/>
      <c r="B14" s="28" t="s">
        <v>18</v>
      </c>
      <c r="C14" s="38">
        <v>8.5106382978723402E-2</v>
      </c>
      <c r="D14" s="39"/>
      <c r="E14" s="14"/>
      <c r="F14" s="1"/>
      <c r="G14" s="40"/>
      <c r="H14" s="28"/>
      <c r="I14" s="41"/>
      <c r="J14" s="41"/>
      <c r="K14" s="41"/>
      <c r="L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x14ac:dyDescent="0.2">
      <c r="A15" s="14"/>
      <c r="B15" s="28" t="s">
        <v>28</v>
      </c>
      <c r="C15" s="38">
        <v>4.9645390070921988E-2</v>
      </c>
      <c r="D15" s="39"/>
      <c r="E15" s="14"/>
      <c r="F15" s="1"/>
      <c r="G15" s="40"/>
      <c r="H15" s="28"/>
      <c r="I15" s="41"/>
      <c r="J15" s="41"/>
      <c r="K15" s="41"/>
      <c r="L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x14ac:dyDescent="0.2">
      <c r="A16" s="43"/>
      <c r="B16" s="28" t="s">
        <v>22</v>
      </c>
      <c r="C16" s="38">
        <v>5.6737588652482268E-2</v>
      </c>
      <c r="D16" s="39"/>
      <c r="E16" s="14"/>
      <c r="F16" s="1"/>
      <c r="G16" s="40"/>
      <c r="H16" s="28"/>
      <c r="I16" s="41"/>
      <c r="J16" s="41"/>
      <c r="K16" s="41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x14ac:dyDescent="0.2">
      <c r="A17" s="43"/>
      <c r="B17" s="28"/>
      <c r="C17" s="38"/>
      <c r="D17" s="39"/>
      <c r="E17" s="14"/>
      <c r="F17" s="1"/>
      <c r="G17" s="40"/>
      <c r="H17" s="28"/>
      <c r="I17" s="41"/>
      <c r="J17" s="41"/>
      <c r="K17" s="41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x14ac:dyDescent="0.2">
      <c r="A18" s="43"/>
      <c r="B18" s="44"/>
      <c r="C18" s="45"/>
      <c r="D18" s="39"/>
      <c r="E18" s="14"/>
      <c r="F18" s="1"/>
      <c r="G18" s="40"/>
      <c r="H18" s="41"/>
      <c r="I18" s="41"/>
      <c r="J18" s="41"/>
      <c r="K18" s="41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x14ac:dyDescent="0.2">
      <c r="A19" s="43"/>
      <c r="B19" s="44"/>
      <c r="C19" s="45"/>
      <c r="D19" s="39"/>
      <c r="E19" s="14"/>
      <c r="F19" s="1"/>
      <c r="G19" s="40"/>
      <c r="H19" s="41"/>
      <c r="I19" s="41"/>
      <c r="J19" s="41"/>
      <c r="K19" s="41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x14ac:dyDescent="0.2">
      <c r="A20" s="43"/>
      <c r="B20" s="44"/>
      <c r="C20" s="45"/>
      <c r="D20" s="39"/>
      <c r="E20" s="14"/>
      <c r="F20" s="1"/>
      <c r="G20" s="40"/>
      <c r="H20" s="41"/>
      <c r="I20" s="41"/>
      <c r="J20" s="41"/>
      <c r="K20" s="41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x14ac:dyDescent="0.2">
      <c r="A21" s="43"/>
      <c r="B21" s="44"/>
      <c r="C21" s="45"/>
      <c r="D21" s="39"/>
      <c r="E21" s="14"/>
      <c r="F21" s="1"/>
      <c r="G21" s="40"/>
      <c r="H21" s="41"/>
      <c r="I21" s="41"/>
      <c r="J21" s="41"/>
      <c r="K21" s="41"/>
    </row>
    <row r="22" spans="1:25" x14ac:dyDescent="0.2">
      <c r="A22" s="43"/>
      <c r="B22" s="44"/>
      <c r="C22" s="45"/>
      <c r="D22" s="39"/>
      <c r="E22" s="14"/>
      <c r="F22" s="1"/>
      <c r="G22" s="40"/>
      <c r="H22" s="41"/>
      <c r="I22" s="41"/>
      <c r="J22" s="41"/>
      <c r="K22" s="41"/>
    </row>
    <row r="23" spans="1:25" x14ac:dyDescent="0.2">
      <c r="A23" s="43"/>
      <c r="B23" s="44"/>
      <c r="C23" s="45"/>
      <c r="D23" s="39"/>
      <c r="E23" s="14"/>
      <c r="F23" s="1"/>
      <c r="G23" s="40"/>
      <c r="H23" s="41"/>
      <c r="I23" s="41"/>
      <c r="J23" s="41"/>
      <c r="K23" s="41"/>
    </row>
    <row r="24" spans="1:25" x14ac:dyDescent="0.2">
      <c r="A24" s="43"/>
      <c r="B24" s="44"/>
      <c r="C24" s="45"/>
      <c r="D24" s="39"/>
      <c r="E24" s="14"/>
      <c r="F24" s="1"/>
      <c r="G24" s="40"/>
      <c r="H24" s="41"/>
      <c r="I24" s="41"/>
      <c r="J24" s="41"/>
      <c r="K24" s="41"/>
    </row>
    <row r="25" spans="1:25" x14ac:dyDescent="0.2">
      <c r="A25" s="43"/>
      <c r="B25" s="44"/>
      <c r="C25" s="45"/>
      <c r="D25" s="39"/>
      <c r="E25" s="14"/>
      <c r="F25" s="1"/>
      <c r="G25" s="40"/>
      <c r="H25" s="41"/>
      <c r="I25" s="41"/>
      <c r="J25" s="41"/>
      <c r="K25" s="41"/>
    </row>
    <row r="26" spans="1:25" x14ac:dyDescent="0.2">
      <c r="B26" s="44"/>
      <c r="C26" s="45"/>
      <c r="D26" s="39"/>
      <c r="E26" s="14"/>
      <c r="F26" s="1"/>
      <c r="G26" s="40"/>
      <c r="H26" s="41"/>
      <c r="I26" s="41"/>
      <c r="J26" s="41"/>
      <c r="K26" s="41"/>
    </row>
    <row r="27" spans="1:25" x14ac:dyDescent="0.2">
      <c r="B27" s="44"/>
      <c r="C27" s="45"/>
      <c r="D27" s="39"/>
      <c r="E27" s="14"/>
      <c r="F27" s="1"/>
      <c r="G27" s="40"/>
      <c r="H27" s="41"/>
      <c r="I27" s="41"/>
      <c r="J27" s="41"/>
      <c r="K27" s="41"/>
    </row>
    <row r="28" spans="1:25" x14ac:dyDescent="0.2">
      <c r="B28" s="44"/>
      <c r="C28" s="45"/>
      <c r="D28" s="39"/>
      <c r="E28" s="14"/>
      <c r="F28" s="1"/>
      <c r="G28" s="40"/>
      <c r="H28" s="41"/>
      <c r="I28" s="41"/>
      <c r="J28" s="41"/>
      <c r="K28" s="41"/>
    </row>
    <row r="29" spans="1:25" x14ac:dyDescent="0.2">
      <c r="B29" s="44"/>
      <c r="C29" s="45"/>
      <c r="D29" s="39"/>
      <c r="E29" s="14"/>
      <c r="F29" s="1"/>
      <c r="G29" s="40"/>
      <c r="H29" s="41"/>
      <c r="I29" s="41"/>
      <c r="J29" s="41"/>
      <c r="K29" s="41"/>
    </row>
    <row r="30" spans="1:25" x14ac:dyDescent="0.2">
      <c r="B30" s="44"/>
      <c r="C30" s="45"/>
      <c r="D30" s="39"/>
      <c r="E30" s="14"/>
      <c r="F30" s="1"/>
      <c r="G30" s="40"/>
      <c r="H30" s="41"/>
      <c r="I30" s="41"/>
      <c r="J30" s="41"/>
      <c r="K30" s="41"/>
    </row>
    <row r="31" spans="1:25" x14ac:dyDescent="0.2">
      <c r="B31" s="44"/>
      <c r="C31" s="45"/>
      <c r="D31" s="39"/>
      <c r="E31" s="14"/>
      <c r="F31" s="1"/>
      <c r="G31" s="40"/>
      <c r="H31" s="41"/>
      <c r="I31" s="41"/>
      <c r="J31" s="41"/>
      <c r="K31" s="41"/>
    </row>
    <row r="32" spans="1:25" x14ac:dyDescent="0.2">
      <c r="B32" s="44"/>
      <c r="C32" s="45"/>
      <c r="D32" s="39"/>
      <c r="E32" s="14"/>
      <c r="F32" s="1"/>
      <c r="G32" s="40"/>
      <c r="H32" s="41"/>
      <c r="I32" s="41"/>
      <c r="J32" s="41"/>
      <c r="K32" s="41"/>
    </row>
    <row r="33" spans="2:11" x14ac:dyDescent="0.2">
      <c r="B33" s="44"/>
      <c r="C33" s="45"/>
      <c r="D33" s="39"/>
      <c r="E33" s="14"/>
      <c r="F33" s="1"/>
      <c r="G33" s="40"/>
      <c r="H33" s="41"/>
      <c r="I33" s="41"/>
      <c r="J33" s="41"/>
      <c r="K33" s="41"/>
    </row>
    <row r="34" spans="2:11" x14ac:dyDescent="0.2">
      <c r="B34" s="44"/>
      <c r="C34" s="45"/>
      <c r="D34" s="39"/>
      <c r="E34" s="14"/>
      <c r="F34" s="1"/>
      <c r="G34" s="40"/>
      <c r="H34" s="41"/>
      <c r="I34" s="41"/>
      <c r="J34" s="41"/>
      <c r="K34" s="41"/>
    </row>
    <row r="35" spans="2:11" x14ac:dyDescent="0.2">
      <c r="B35" s="44"/>
      <c r="C35" s="45"/>
      <c r="D35" s="39"/>
      <c r="E35" s="14"/>
      <c r="F35" s="1"/>
      <c r="G35" s="14"/>
      <c r="H35" s="14"/>
      <c r="I35" s="14"/>
      <c r="J35" s="14"/>
      <c r="K35" s="14"/>
    </row>
    <row r="36" spans="2:11" x14ac:dyDescent="0.2">
      <c r="B36" s="44"/>
      <c r="C36" s="45"/>
      <c r="D36" s="39"/>
      <c r="E36" s="14"/>
      <c r="F36" s="1"/>
      <c r="G36" s="14"/>
      <c r="H36" s="14"/>
      <c r="I36" s="14"/>
      <c r="J36" s="14"/>
      <c r="K36" s="14"/>
    </row>
    <row r="37" spans="2:11" x14ac:dyDescent="0.2">
      <c r="B37" s="44"/>
      <c r="C37" s="45"/>
      <c r="D37" s="39"/>
      <c r="E37" s="14"/>
      <c r="F37" s="1"/>
      <c r="G37" s="14"/>
      <c r="H37" s="14"/>
      <c r="I37" s="14"/>
      <c r="J37" s="14"/>
      <c r="K37" s="14"/>
    </row>
    <row r="38" spans="2:11" x14ac:dyDescent="0.2">
      <c r="B38" s="44"/>
      <c r="C38" s="45"/>
      <c r="D38" s="39"/>
      <c r="E38" s="14"/>
      <c r="F38" s="1"/>
      <c r="G38" s="14"/>
      <c r="H38" s="14"/>
      <c r="I38" s="14"/>
      <c r="J38" s="14"/>
      <c r="K38" s="14"/>
    </row>
    <row r="39" spans="2:11" x14ac:dyDescent="0.2">
      <c r="B39" s="44"/>
      <c r="C39" s="45"/>
      <c r="D39" s="39"/>
      <c r="E39" s="14"/>
      <c r="F39" s="1"/>
      <c r="G39" s="14"/>
      <c r="H39" s="14"/>
      <c r="I39" s="14"/>
      <c r="J39" s="14"/>
      <c r="K39" s="14"/>
    </row>
    <row r="40" spans="2:11" x14ac:dyDescent="0.2">
      <c r="B40" s="44"/>
      <c r="C40" s="45"/>
      <c r="D40" s="39"/>
      <c r="E40" s="14"/>
      <c r="F40" s="1"/>
      <c r="G40" s="14"/>
      <c r="H40" s="14"/>
      <c r="I40" s="14"/>
      <c r="J40" s="14"/>
      <c r="K40" s="14"/>
    </row>
    <row r="41" spans="2:11" x14ac:dyDescent="0.2">
      <c r="B41" s="44"/>
      <c r="C41" s="45"/>
      <c r="D41" s="39"/>
      <c r="E41" s="14"/>
      <c r="F41" s="1"/>
      <c r="G41" s="14"/>
      <c r="H41" s="14"/>
      <c r="I41" s="14"/>
      <c r="J41" s="14"/>
      <c r="K41" s="14"/>
    </row>
    <row r="42" spans="2:11" x14ac:dyDescent="0.2">
      <c r="B42" s="44"/>
      <c r="C42" s="45"/>
      <c r="D42" s="39"/>
      <c r="E42" s="14"/>
      <c r="F42" s="1"/>
      <c r="G42" s="14"/>
      <c r="H42" s="14"/>
      <c r="I42" s="14"/>
      <c r="J42" s="14"/>
      <c r="K42" s="14"/>
    </row>
    <row r="43" spans="2:11" x14ac:dyDescent="0.2">
      <c r="B43" s="44"/>
      <c r="C43" s="45"/>
      <c r="D43" s="39"/>
      <c r="E43" s="14"/>
      <c r="F43" s="1"/>
      <c r="G43" s="14"/>
      <c r="H43" s="14"/>
      <c r="I43" s="14"/>
      <c r="J43" s="14"/>
      <c r="K43" s="14"/>
    </row>
    <row r="44" spans="2:11" x14ac:dyDescent="0.2">
      <c r="B44" s="44"/>
      <c r="C44" s="45"/>
      <c r="D44" s="39"/>
      <c r="E44" s="14"/>
      <c r="F44" s="1"/>
      <c r="G44" s="14"/>
      <c r="H44" s="14"/>
      <c r="I44" s="14"/>
      <c r="J44" s="14"/>
      <c r="K44" s="14"/>
    </row>
    <row r="45" spans="2:11" x14ac:dyDescent="0.2">
      <c r="B45" s="44"/>
      <c r="C45" s="45"/>
      <c r="D45" s="39"/>
      <c r="E45" s="14"/>
      <c r="F45" s="1"/>
      <c r="G45" s="14"/>
      <c r="H45" s="14"/>
      <c r="I45" s="14"/>
      <c r="J45" s="14"/>
      <c r="K45" s="14"/>
    </row>
    <row r="46" spans="2:11" x14ac:dyDescent="0.2">
      <c r="B46" s="44"/>
      <c r="C46" s="45"/>
      <c r="D46" s="39"/>
      <c r="E46" s="14"/>
      <c r="F46" s="1"/>
      <c r="G46" s="14"/>
      <c r="H46" s="14"/>
      <c r="I46" s="14"/>
      <c r="J46" s="14"/>
      <c r="K46" s="14"/>
    </row>
    <row r="47" spans="2:11" x14ac:dyDescent="0.2">
      <c r="B47" s="44"/>
      <c r="C47" s="45"/>
      <c r="D47" s="39"/>
      <c r="E47" s="14"/>
      <c r="F47" s="1"/>
      <c r="G47" s="14"/>
      <c r="H47" s="14"/>
      <c r="I47" s="14"/>
      <c r="J47" s="14"/>
      <c r="K47" s="14"/>
    </row>
    <row r="48" spans="2:11" x14ac:dyDescent="0.2">
      <c r="B48" s="44"/>
      <c r="C48" s="45"/>
      <c r="D48" s="39"/>
      <c r="E48" s="14"/>
    </row>
    <row r="49" spans="2:5" x14ac:dyDescent="0.2">
      <c r="B49" s="44"/>
      <c r="C49" s="45"/>
      <c r="D49" s="39"/>
      <c r="E49" s="14"/>
    </row>
    <row r="50" spans="2:5" x14ac:dyDescent="0.2">
      <c r="B50" s="44"/>
      <c r="C50" s="45"/>
      <c r="D50" s="39"/>
      <c r="E50" s="14"/>
    </row>
    <row r="51" spans="2:5" x14ac:dyDescent="0.2">
      <c r="B51" s="44"/>
      <c r="C51" s="45"/>
      <c r="D51" s="39"/>
      <c r="E51" s="14"/>
    </row>
    <row r="52" spans="2:5" x14ac:dyDescent="0.2">
      <c r="B52" s="44"/>
      <c r="C52" s="45"/>
      <c r="D52" s="39"/>
      <c r="E52" s="14"/>
    </row>
    <row r="53" spans="2:5" x14ac:dyDescent="0.2">
      <c r="B53" s="44"/>
      <c r="C53" s="45"/>
      <c r="D53" s="39"/>
      <c r="E53" s="14"/>
    </row>
    <row r="54" spans="2:5" x14ac:dyDescent="0.2">
      <c r="B54" s="44"/>
      <c r="C54" s="45"/>
      <c r="D54" s="39"/>
      <c r="E54" s="14"/>
    </row>
    <row r="55" spans="2:5" x14ac:dyDescent="0.2">
      <c r="B55" s="44"/>
      <c r="C55" s="45"/>
      <c r="D55" s="39"/>
      <c r="E55" s="14"/>
    </row>
    <row r="56" spans="2:5" x14ac:dyDescent="0.2">
      <c r="B56" s="44"/>
      <c r="C56" s="45"/>
      <c r="D56" s="39"/>
      <c r="E56" s="14"/>
    </row>
    <row r="57" spans="2:5" x14ac:dyDescent="0.2">
      <c r="B57" s="44"/>
      <c r="C57" s="45"/>
      <c r="D57" s="39"/>
      <c r="E57" s="14"/>
    </row>
    <row r="58" spans="2:5" x14ac:dyDescent="0.2">
      <c r="B58" s="44"/>
      <c r="C58" s="45"/>
      <c r="D58" s="39"/>
      <c r="E58" s="14"/>
    </row>
    <row r="59" spans="2:5" x14ac:dyDescent="0.2">
      <c r="B59" s="44"/>
      <c r="C59" s="45"/>
      <c r="D59" s="39"/>
      <c r="E59" s="14"/>
    </row>
    <row r="60" spans="2:5" x14ac:dyDescent="0.2">
      <c r="B60" s="44"/>
      <c r="C60" s="45"/>
      <c r="D60" s="39"/>
      <c r="E60" s="14"/>
    </row>
    <row r="61" spans="2:5" x14ac:dyDescent="0.2">
      <c r="B61" s="44"/>
      <c r="C61" s="45"/>
      <c r="D61" s="39"/>
      <c r="E61" s="14"/>
    </row>
    <row r="62" spans="2:5" x14ac:dyDescent="0.2">
      <c r="B62" s="44"/>
      <c r="C62" s="45"/>
      <c r="D62" s="39"/>
      <c r="E62" s="14"/>
    </row>
    <row r="63" spans="2:5" x14ac:dyDescent="0.2">
      <c r="B63" s="44"/>
      <c r="C63" s="45"/>
      <c r="D63" s="39"/>
      <c r="E63" s="14"/>
    </row>
    <row r="64" spans="2:5" x14ac:dyDescent="0.2">
      <c r="B64" s="44"/>
      <c r="C64" s="45"/>
      <c r="D64" s="39"/>
      <c r="E64" s="14"/>
    </row>
    <row r="65" spans="2:5" x14ac:dyDescent="0.2">
      <c r="B65" s="44"/>
      <c r="C65" s="45"/>
      <c r="D65" s="39"/>
      <c r="E65" s="14"/>
    </row>
    <row r="66" spans="2:5" x14ac:dyDescent="0.2">
      <c r="B66" s="44"/>
      <c r="C66" s="45"/>
      <c r="D66" s="39"/>
      <c r="E66" s="14"/>
    </row>
    <row r="67" spans="2:5" x14ac:dyDescent="0.2">
      <c r="B67" s="44"/>
      <c r="C67" s="45"/>
      <c r="D67" s="39"/>
      <c r="E67" s="14"/>
    </row>
    <row r="68" spans="2:5" x14ac:dyDescent="0.2">
      <c r="B68" s="44"/>
      <c r="C68" s="45"/>
      <c r="D68" s="39"/>
      <c r="E68" s="14"/>
    </row>
    <row r="69" spans="2:5" x14ac:dyDescent="0.2">
      <c r="B69" s="44"/>
      <c r="C69" s="45"/>
      <c r="D69" s="39"/>
      <c r="E69" s="14"/>
    </row>
    <row r="70" spans="2:5" x14ac:dyDescent="0.2">
      <c r="B70" s="44"/>
      <c r="C70" s="45"/>
      <c r="D70" s="39"/>
      <c r="E70" s="14"/>
    </row>
    <row r="71" spans="2:5" x14ac:dyDescent="0.2">
      <c r="B71" s="44"/>
      <c r="C71" s="45"/>
      <c r="D71" s="39"/>
      <c r="E71" s="14"/>
    </row>
    <row r="72" spans="2:5" x14ac:dyDescent="0.2">
      <c r="B72" s="44"/>
      <c r="C72" s="45"/>
      <c r="D72" s="39"/>
      <c r="E72" s="14"/>
    </row>
    <row r="73" spans="2:5" x14ac:dyDescent="0.2">
      <c r="B73" s="44"/>
      <c r="C73" s="45"/>
      <c r="D73" s="39"/>
      <c r="E73" s="14"/>
    </row>
    <row r="74" spans="2:5" x14ac:dyDescent="0.2">
      <c r="B74" s="44"/>
      <c r="C74" s="45"/>
      <c r="D74" s="39"/>
      <c r="E74" s="14"/>
    </row>
    <row r="75" spans="2:5" x14ac:dyDescent="0.2">
      <c r="B75" s="44"/>
      <c r="C75" s="45"/>
      <c r="D75" s="39"/>
      <c r="E75" s="14"/>
    </row>
    <row r="76" spans="2:5" x14ac:dyDescent="0.2">
      <c r="B76" s="44"/>
      <c r="C76" s="45"/>
      <c r="D76" s="39"/>
      <c r="E76" s="14"/>
    </row>
    <row r="77" spans="2:5" x14ac:dyDescent="0.2">
      <c r="B77" s="44"/>
      <c r="C77" s="45"/>
      <c r="D77" s="39"/>
      <c r="E77" s="14"/>
    </row>
    <row r="78" spans="2:5" x14ac:dyDescent="0.2">
      <c r="B78" s="44"/>
      <c r="C78" s="45"/>
      <c r="D78" s="39"/>
      <c r="E78" s="14"/>
    </row>
    <row r="79" spans="2:5" x14ac:dyDescent="0.2">
      <c r="B79" s="44"/>
      <c r="C79" s="45"/>
      <c r="D79" s="39"/>
      <c r="E79" s="14"/>
    </row>
    <row r="80" spans="2:5" x14ac:dyDescent="0.2">
      <c r="B80" s="44"/>
      <c r="C80" s="45"/>
      <c r="D80" s="39"/>
      <c r="E80" s="14"/>
    </row>
    <row r="81" spans="2:5" x14ac:dyDescent="0.2">
      <c r="B81" s="44"/>
      <c r="C81" s="45"/>
      <c r="D81" s="39"/>
      <c r="E81" s="14"/>
    </row>
    <row r="82" spans="2:5" x14ac:dyDescent="0.2">
      <c r="B82" s="44"/>
      <c r="C82" s="45"/>
      <c r="D82" s="39"/>
      <c r="E82" s="14"/>
    </row>
    <row r="83" spans="2:5" x14ac:dyDescent="0.2">
      <c r="B83" s="44"/>
      <c r="C83" s="45"/>
      <c r="D83" s="39"/>
      <c r="E83" s="14"/>
    </row>
    <row r="84" spans="2:5" x14ac:dyDescent="0.2">
      <c r="B84" s="44"/>
      <c r="C84" s="45"/>
      <c r="D84" s="39"/>
      <c r="E84" s="14"/>
    </row>
    <row r="85" spans="2:5" x14ac:dyDescent="0.2">
      <c r="B85" s="44"/>
      <c r="C85" s="45"/>
      <c r="D85" s="39"/>
      <c r="E85" s="14"/>
    </row>
    <row r="86" spans="2:5" x14ac:dyDescent="0.2">
      <c r="B86" s="44"/>
      <c r="C86" s="45"/>
      <c r="D86" s="39"/>
      <c r="E86" s="14"/>
    </row>
    <row r="87" spans="2:5" x14ac:dyDescent="0.2">
      <c r="B87" s="44"/>
      <c r="C87" s="45"/>
      <c r="D87" s="39"/>
      <c r="E87" s="14"/>
    </row>
    <row r="88" spans="2:5" x14ac:dyDescent="0.2">
      <c r="B88" s="44"/>
      <c r="C88" s="45"/>
      <c r="D88" s="39"/>
      <c r="E88" s="14"/>
    </row>
    <row r="89" spans="2:5" x14ac:dyDescent="0.2">
      <c r="B89" s="44"/>
      <c r="C89" s="45"/>
      <c r="D89" s="39"/>
      <c r="E89" s="14"/>
    </row>
    <row r="90" spans="2:5" x14ac:dyDescent="0.2">
      <c r="B90" s="44"/>
      <c r="C90" s="45"/>
      <c r="D90" s="39"/>
      <c r="E90" s="14"/>
    </row>
    <row r="91" spans="2:5" x14ac:dyDescent="0.2">
      <c r="B91" s="44"/>
      <c r="C91" s="45"/>
      <c r="D91" s="39"/>
      <c r="E91" s="14"/>
    </row>
    <row r="92" spans="2:5" x14ac:dyDescent="0.2">
      <c r="B92" s="44"/>
      <c r="C92" s="45"/>
      <c r="D92" s="39"/>
      <c r="E92" s="14"/>
    </row>
    <row r="93" spans="2:5" x14ac:dyDescent="0.2">
      <c r="B93" s="44"/>
      <c r="C93" s="45"/>
      <c r="D93" s="39"/>
      <c r="E93" s="14"/>
    </row>
    <row r="94" spans="2:5" x14ac:dyDescent="0.2">
      <c r="B94" s="44"/>
      <c r="C94" s="45"/>
      <c r="D94" s="39"/>
      <c r="E94" s="14"/>
    </row>
    <row r="95" spans="2:5" x14ac:dyDescent="0.2">
      <c r="B95" s="44"/>
      <c r="C95" s="45"/>
      <c r="D95" s="39"/>
      <c r="E95" s="14"/>
    </row>
    <row r="96" spans="2:5" x14ac:dyDescent="0.2">
      <c r="B96" s="44"/>
      <c r="C96" s="45"/>
      <c r="D96" s="39"/>
      <c r="E96" s="14"/>
    </row>
    <row r="97" spans="2:5" x14ac:dyDescent="0.2">
      <c r="B97" s="44"/>
      <c r="C97" s="45"/>
      <c r="D97" s="39"/>
      <c r="E97" s="14"/>
    </row>
    <row r="98" spans="2:5" x14ac:dyDescent="0.2">
      <c r="B98" s="44"/>
      <c r="C98" s="45"/>
      <c r="D98" s="39"/>
      <c r="E98" s="14"/>
    </row>
    <row r="99" spans="2:5" x14ac:dyDescent="0.2">
      <c r="B99" s="44"/>
      <c r="C99" s="45"/>
      <c r="D99" s="39"/>
      <c r="E99" s="14"/>
    </row>
    <row r="100" spans="2:5" x14ac:dyDescent="0.2">
      <c r="B100" s="44"/>
      <c r="C100" s="45"/>
      <c r="D100" s="39"/>
      <c r="E100" s="14"/>
    </row>
    <row r="101" spans="2:5" x14ac:dyDescent="0.2">
      <c r="B101" s="44"/>
      <c r="C101" s="45"/>
      <c r="D101" s="39"/>
      <c r="E101" s="14"/>
    </row>
    <row r="102" spans="2:5" x14ac:dyDescent="0.2">
      <c r="B102" s="44"/>
      <c r="C102" s="45"/>
      <c r="D102" s="39"/>
      <c r="E102" s="14"/>
    </row>
    <row r="103" spans="2:5" x14ac:dyDescent="0.2">
      <c r="B103" s="44"/>
      <c r="C103" s="45"/>
      <c r="D103" s="39"/>
      <c r="E103" s="14"/>
    </row>
    <row r="104" spans="2:5" x14ac:dyDescent="0.2">
      <c r="B104" s="44"/>
      <c r="C104" s="45"/>
      <c r="D104" s="39"/>
      <c r="E104" s="14"/>
    </row>
    <row r="105" spans="2:5" x14ac:dyDescent="0.2">
      <c r="B105" s="44"/>
      <c r="C105" s="45"/>
      <c r="D105" s="39"/>
      <c r="E105" s="14"/>
    </row>
    <row r="106" spans="2:5" x14ac:dyDescent="0.2">
      <c r="B106" s="44"/>
      <c r="C106" s="45"/>
      <c r="D106" s="39"/>
      <c r="E106" s="14"/>
    </row>
    <row r="107" spans="2:5" x14ac:dyDescent="0.2">
      <c r="B107" s="44"/>
      <c r="C107" s="45"/>
      <c r="D107" s="39"/>
      <c r="E107" s="14"/>
    </row>
    <row r="108" spans="2:5" x14ac:dyDescent="0.2">
      <c r="B108" s="44"/>
      <c r="C108" s="45"/>
      <c r="D108" s="39"/>
      <c r="E108" s="14"/>
    </row>
    <row r="109" spans="2:5" x14ac:dyDescent="0.2">
      <c r="B109" s="44"/>
      <c r="C109" s="45"/>
      <c r="D109" s="39"/>
      <c r="E109" s="14"/>
    </row>
    <row r="110" spans="2:5" x14ac:dyDescent="0.2">
      <c r="B110" s="44"/>
      <c r="C110" s="45"/>
      <c r="D110" s="39"/>
      <c r="E110" s="14"/>
    </row>
    <row r="111" spans="2:5" x14ac:dyDescent="0.2">
      <c r="B111" s="44"/>
      <c r="C111" s="45"/>
      <c r="D111" s="39"/>
      <c r="E111" s="14"/>
    </row>
    <row r="112" spans="2:5" x14ac:dyDescent="0.2">
      <c r="B112" s="44"/>
      <c r="C112" s="45"/>
      <c r="D112" s="39"/>
      <c r="E112" s="14"/>
    </row>
    <row r="113" spans="2:5" x14ac:dyDescent="0.2">
      <c r="B113" s="44"/>
      <c r="C113" s="45"/>
      <c r="D113" s="39"/>
      <c r="E113" s="14"/>
    </row>
    <row r="114" spans="2:5" x14ac:dyDescent="0.2">
      <c r="B114" s="44"/>
      <c r="C114" s="45"/>
      <c r="D114" s="39"/>
      <c r="E114" s="14"/>
    </row>
    <row r="115" spans="2:5" x14ac:dyDescent="0.2">
      <c r="B115" s="44"/>
      <c r="C115" s="45"/>
      <c r="D115" s="39"/>
      <c r="E115" s="14"/>
    </row>
    <row r="116" spans="2:5" x14ac:dyDescent="0.2">
      <c r="B116" s="44"/>
      <c r="C116" s="45"/>
      <c r="D116" s="39"/>
      <c r="E116" s="14"/>
    </row>
    <row r="117" spans="2:5" x14ac:dyDescent="0.2">
      <c r="B117" s="44"/>
      <c r="C117" s="45"/>
      <c r="D117" s="39"/>
      <c r="E117" s="14"/>
    </row>
    <row r="118" spans="2:5" x14ac:dyDescent="0.2">
      <c r="B118" s="44"/>
      <c r="C118" s="45"/>
      <c r="D118" s="39"/>
      <c r="E118" s="14"/>
    </row>
    <row r="119" spans="2:5" x14ac:dyDescent="0.2">
      <c r="B119" s="44"/>
      <c r="C119" s="45"/>
      <c r="D119" s="39"/>
      <c r="E119" s="14"/>
    </row>
    <row r="120" spans="2:5" x14ac:dyDescent="0.2">
      <c r="B120" s="44"/>
      <c r="C120" s="45"/>
      <c r="D120" s="39"/>
      <c r="E120" s="14"/>
    </row>
    <row r="121" spans="2:5" x14ac:dyDescent="0.2">
      <c r="B121" s="44"/>
      <c r="C121" s="45"/>
      <c r="D121" s="39"/>
      <c r="E121" s="14"/>
    </row>
    <row r="122" spans="2:5" x14ac:dyDescent="0.2">
      <c r="B122" s="44"/>
      <c r="C122" s="45"/>
      <c r="D122" s="39"/>
      <c r="E122" s="14"/>
    </row>
    <row r="123" spans="2:5" x14ac:dyDescent="0.2">
      <c r="B123" s="44"/>
      <c r="C123" s="45"/>
      <c r="D123" s="39"/>
      <c r="E123" s="14"/>
    </row>
    <row r="124" spans="2:5" x14ac:dyDescent="0.2">
      <c r="B124" s="44"/>
      <c r="C124" s="45"/>
      <c r="D124" s="39"/>
      <c r="E124" s="14"/>
    </row>
    <row r="125" spans="2:5" x14ac:dyDescent="0.2">
      <c r="B125" s="44"/>
      <c r="C125" s="45"/>
      <c r="D125" s="39"/>
      <c r="E125" s="14"/>
    </row>
    <row r="126" spans="2:5" x14ac:dyDescent="0.2">
      <c r="B126" s="44"/>
      <c r="C126" s="45"/>
      <c r="D126" s="39"/>
      <c r="E126" s="14"/>
    </row>
    <row r="127" spans="2:5" x14ac:dyDescent="0.2">
      <c r="B127" s="44"/>
      <c r="C127" s="45"/>
      <c r="D127" s="39"/>
      <c r="E127" s="14"/>
    </row>
    <row r="128" spans="2:5" x14ac:dyDescent="0.2">
      <c r="B128" s="44"/>
      <c r="C128" s="45"/>
      <c r="D128" s="39"/>
      <c r="E128" s="14"/>
    </row>
    <row r="129" spans="2:5" x14ac:dyDescent="0.2">
      <c r="B129" s="44"/>
      <c r="C129" s="45"/>
      <c r="D129" s="39"/>
      <c r="E129" s="14"/>
    </row>
    <row r="130" spans="2:5" x14ac:dyDescent="0.2">
      <c r="B130" s="44"/>
      <c r="C130" s="45"/>
      <c r="D130" s="39"/>
      <c r="E130" s="14"/>
    </row>
    <row r="131" spans="2:5" x14ac:dyDescent="0.2">
      <c r="B131" s="44"/>
      <c r="C131" s="45"/>
      <c r="D131" s="39"/>
      <c r="E131" s="14"/>
    </row>
    <row r="132" spans="2:5" x14ac:dyDescent="0.2">
      <c r="B132" s="44"/>
      <c r="C132" s="45"/>
      <c r="D132" s="39"/>
      <c r="E132" s="14"/>
    </row>
    <row r="133" spans="2:5" x14ac:dyDescent="0.2">
      <c r="B133" s="44"/>
      <c r="C133" s="45"/>
      <c r="D133" s="39"/>
      <c r="E133" s="14"/>
    </row>
    <row r="134" spans="2:5" x14ac:dyDescent="0.2">
      <c r="B134" s="44"/>
      <c r="C134" s="45"/>
      <c r="D134" s="39"/>
      <c r="E134" s="14"/>
    </row>
    <row r="135" spans="2:5" x14ac:dyDescent="0.2">
      <c r="B135" s="44"/>
      <c r="C135" s="45"/>
      <c r="D135" s="39"/>
      <c r="E135" s="14"/>
    </row>
    <row r="136" spans="2:5" x14ac:dyDescent="0.2">
      <c r="B136" s="44"/>
      <c r="C136" s="45"/>
      <c r="D136" s="39"/>
      <c r="E136" s="14"/>
    </row>
    <row r="137" spans="2:5" x14ac:dyDescent="0.2">
      <c r="B137" s="44"/>
      <c r="C137" s="45"/>
      <c r="D137" s="39"/>
      <c r="E137" s="14"/>
    </row>
    <row r="138" spans="2:5" x14ac:dyDescent="0.2">
      <c r="B138" s="44"/>
      <c r="C138" s="45"/>
      <c r="D138" s="39"/>
      <c r="E138" s="14"/>
    </row>
    <row r="139" spans="2:5" x14ac:dyDescent="0.2">
      <c r="B139" s="44"/>
      <c r="C139" s="45"/>
      <c r="D139" s="39"/>
      <c r="E139" s="14"/>
    </row>
    <row r="140" spans="2:5" x14ac:dyDescent="0.2">
      <c r="B140" s="44"/>
      <c r="C140" s="45"/>
      <c r="D140" s="39"/>
      <c r="E140" s="14"/>
    </row>
    <row r="141" spans="2:5" x14ac:dyDescent="0.2">
      <c r="B141" s="44"/>
      <c r="C141" s="45"/>
      <c r="D141" s="39"/>
      <c r="E141" s="14"/>
    </row>
    <row r="142" spans="2:5" x14ac:dyDescent="0.2">
      <c r="B142" s="44"/>
      <c r="C142" s="45"/>
      <c r="D142" s="39"/>
      <c r="E142" s="14"/>
    </row>
    <row r="143" spans="2:5" x14ac:dyDescent="0.2">
      <c r="B143" s="44"/>
      <c r="C143" s="45"/>
      <c r="D143" s="39"/>
      <c r="E143" s="14"/>
    </row>
    <row r="144" spans="2:5" x14ac:dyDescent="0.2">
      <c r="B144" s="44"/>
      <c r="C144" s="45"/>
      <c r="D144" s="39"/>
      <c r="E144" s="14"/>
    </row>
    <row r="145" spans="2:5" x14ac:dyDescent="0.2">
      <c r="B145" s="44"/>
      <c r="C145" s="45"/>
      <c r="D145" s="39"/>
      <c r="E145" s="14"/>
    </row>
    <row r="146" spans="2:5" x14ac:dyDescent="0.2">
      <c r="B146" s="44"/>
      <c r="C146" s="45"/>
      <c r="D146" s="39"/>
      <c r="E146" s="14"/>
    </row>
    <row r="147" spans="2:5" x14ac:dyDescent="0.2">
      <c r="B147" s="44"/>
      <c r="C147" s="45"/>
      <c r="D147" s="39"/>
      <c r="E147" s="14"/>
    </row>
    <row r="148" spans="2:5" x14ac:dyDescent="0.2">
      <c r="B148" s="44"/>
      <c r="C148" s="45"/>
      <c r="D148" s="39"/>
      <c r="E148" s="14"/>
    </row>
    <row r="149" spans="2:5" x14ac:dyDescent="0.2">
      <c r="B149" s="44"/>
      <c r="C149" s="45"/>
      <c r="D149" s="39"/>
      <c r="E149" s="14"/>
    </row>
    <row r="150" spans="2:5" x14ac:dyDescent="0.2">
      <c r="B150" s="44"/>
      <c r="C150" s="45"/>
      <c r="D150" s="39"/>
      <c r="E150" s="14"/>
    </row>
    <row r="151" spans="2:5" x14ac:dyDescent="0.2">
      <c r="B151" s="44"/>
      <c r="C151" s="45"/>
      <c r="D151" s="39"/>
      <c r="E151" s="14"/>
    </row>
    <row r="152" spans="2:5" x14ac:dyDescent="0.2">
      <c r="B152" s="44"/>
      <c r="C152" s="45"/>
      <c r="D152" s="39"/>
      <c r="E152" s="14"/>
    </row>
    <row r="153" spans="2:5" x14ac:dyDescent="0.2">
      <c r="B153" s="44"/>
      <c r="C153" s="45"/>
      <c r="D153" s="39"/>
      <c r="E153" s="14"/>
    </row>
    <row r="154" spans="2:5" x14ac:dyDescent="0.2">
      <c r="B154" s="44"/>
      <c r="C154" s="45"/>
      <c r="D154" s="39"/>
      <c r="E154" s="14"/>
    </row>
    <row r="155" spans="2:5" x14ac:dyDescent="0.2">
      <c r="B155" s="44"/>
      <c r="C155" s="45"/>
      <c r="D155" s="39"/>
      <c r="E155" s="14"/>
    </row>
    <row r="156" spans="2:5" x14ac:dyDescent="0.2">
      <c r="B156" s="44"/>
      <c r="C156" s="45"/>
      <c r="D156" s="39"/>
      <c r="E156" s="14"/>
    </row>
    <row r="157" spans="2:5" x14ac:dyDescent="0.2">
      <c r="B157" s="44"/>
      <c r="C157" s="45"/>
      <c r="D157" s="39"/>
      <c r="E157" s="14"/>
    </row>
    <row r="158" spans="2:5" x14ac:dyDescent="0.2">
      <c r="B158" s="44"/>
      <c r="C158" s="45"/>
      <c r="D158" s="39"/>
      <c r="E158" s="14"/>
    </row>
    <row r="159" spans="2:5" x14ac:dyDescent="0.2">
      <c r="B159" s="44"/>
      <c r="C159" s="45"/>
      <c r="D159" s="39"/>
      <c r="E159" s="14"/>
    </row>
    <row r="160" spans="2:5" x14ac:dyDescent="0.2">
      <c r="B160" s="44"/>
      <c r="C160" s="45"/>
      <c r="D160" s="39"/>
      <c r="E160" s="14"/>
    </row>
    <row r="161" spans="2:5" x14ac:dyDescent="0.2">
      <c r="B161" s="44"/>
      <c r="C161" s="45"/>
      <c r="D161" s="39"/>
      <c r="E161" s="14"/>
    </row>
    <row r="162" spans="2:5" x14ac:dyDescent="0.2">
      <c r="B162" s="44"/>
      <c r="C162" s="45"/>
      <c r="D162" s="39"/>
      <c r="E162" s="14"/>
    </row>
    <row r="163" spans="2:5" x14ac:dyDescent="0.2">
      <c r="B163" s="44"/>
      <c r="C163" s="45"/>
      <c r="D163" s="39"/>
      <c r="E163" s="14"/>
    </row>
    <row r="164" spans="2:5" x14ac:dyDescent="0.2">
      <c r="B164" s="44"/>
      <c r="C164" s="45"/>
      <c r="D164" s="39"/>
      <c r="E164" s="14"/>
    </row>
    <row r="165" spans="2:5" x14ac:dyDescent="0.2">
      <c r="B165" s="44"/>
      <c r="C165" s="45"/>
      <c r="D165" s="39"/>
      <c r="E165" s="14"/>
    </row>
    <row r="166" spans="2:5" x14ac:dyDescent="0.2">
      <c r="B166" s="44"/>
      <c r="C166" s="45"/>
      <c r="D166" s="39"/>
      <c r="E166" s="14"/>
    </row>
    <row r="167" spans="2:5" x14ac:dyDescent="0.2">
      <c r="B167" s="44"/>
      <c r="C167" s="45"/>
      <c r="D167" s="39"/>
      <c r="E167" s="14"/>
    </row>
    <row r="168" spans="2:5" x14ac:dyDescent="0.2">
      <c r="B168" s="44"/>
      <c r="C168" s="45"/>
      <c r="D168" s="39"/>
      <c r="E168" s="14"/>
    </row>
    <row r="169" spans="2:5" x14ac:dyDescent="0.2">
      <c r="B169" s="44"/>
      <c r="C169" s="45"/>
      <c r="D169" s="39"/>
      <c r="E169" s="14"/>
    </row>
    <row r="170" spans="2:5" x14ac:dyDescent="0.2">
      <c r="B170" s="44"/>
      <c r="C170" s="45"/>
      <c r="D170" s="39"/>
      <c r="E170" s="14"/>
    </row>
    <row r="171" spans="2:5" x14ac:dyDescent="0.2">
      <c r="B171" s="44"/>
      <c r="C171" s="45"/>
      <c r="D171" s="39"/>
      <c r="E171" s="14"/>
    </row>
    <row r="172" spans="2:5" x14ac:dyDescent="0.2">
      <c r="B172" s="44"/>
      <c r="C172" s="45"/>
      <c r="D172" s="39"/>
      <c r="E172" s="14"/>
    </row>
    <row r="173" spans="2:5" x14ac:dyDescent="0.2">
      <c r="B173" s="44"/>
      <c r="C173" s="45"/>
      <c r="D173" s="39"/>
      <c r="E173" s="14"/>
    </row>
    <row r="174" spans="2:5" x14ac:dyDescent="0.2">
      <c r="B174" s="44"/>
      <c r="C174" s="45"/>
      <c r="D174" s="39"/>
      <c r="E174" s="14"/>
    </row>
    <row r="175" spans="2:5" x14ac:dyDescent="0.2">
      <c r="B175" s="44"/>
      <c r="C175" s="45"/>
      <c r="D175" s="39"/>
      <c r="E175" s="14"/>
    </row>
    <row r="176" spans="2:5" x14ac:dyDescent="0.2">
      <c r="B176" s="44"/>
      <c r="C176" s="45"/>
      <c r="D176" s="39"/>
      <c r="E176" s="14"/>
    </row>
    <row r="177" spans="2:16" x14ac:dyDescent="0.2">
      <c r="B177" s="44"/>
      <c r="C177" s="45"/>
      <c r="D177" s="39"/>
      <c r="E177" s="14"/>
    </row>
    <row r="178" spans="2:16" x14ac:dyDescent="0.2">
      <c r="B178" s="44"/>
      <c r="C178" s="45"/>
      <c r="D178" s="39"/>
      <c r="E178" s="14"/>
    </row>
    <row r="179" spans="2:16" x14ac:dyDescent="0.2">
      <c r="B179" s="44"/>
      <c r="C179" s="45"/>
      <c r="D179" s="39"/>
      <c r="E179" s="14"/>
    </row>
    <row r="180" spans="2:16" x14ac:dyDescent="0.2">
      <c r="B180" s="44"/>
      <c r="C180" s="45"/>
      <c r="D180" s="39"/>
      <c r="E180" s="14"/>
    </row>
    <row r="181" spans="2:16" x14ac:dyDescent="0.2">
      <c r="B181" s="44"/>
      <c r="C181" s="45"/>
      <c r="D181" s="39"/>
      <c r="E181" s="14"/>
    </row>
    <row r="182" spans="2:16" x14ac:dyDescent="0.2">
      <c r="B182" s="44"/>
      <c r="C182" s="45"/>
      <c r="D182" s="39"/>
      <c r="E182" s="14"/>
    </row>
    <row r="183" spans="2:16" x14ac:dyDescent="0.2">
      <c r="B183" s="44"/>
      <c r="C183" s="45"/>
      <c r="D183" s="39"/>
      <c r="E183" s="14"/>
    </row>
    <row r="184" spans="2:16" x14ac:dyDescent="0.2">
      <c r="B184" s="44"/>
      <c r="C184" s="45"/>
      <c r="D184" s="39"/>
      <c r="E184" s="14"/>
    </row>
    <row r="185" spans="2:16" x14ac:dyDescent="0.2">
      <c r="B185" s="44"/>
      <c r="C185" s="45"/>
      <c r="D185" s="39"/>
      <c r="E185" s="14"/>
    </row>
    <row r="186" spans="2:16" x14ac:dyDescent="0.2">
      <c r="B186" s="44"/>
      <c r="C186" s="45"/>
      <c r="D186" s="39"/>
      <c r="E186" s="14"/>
    </row>
    <row r="187" spans="2:16" x14ac:dyDescent="0.2">
      <c r="B187" s="44"/>
      <c r="C187" s="45"/>
      <c r="D187" s="39"/>
      <c r="E187" s="14"/>
    </row>
    <row r="188" spans="2:16" x14ac:dyDescent="0.2">
      <c r="B188" s="44"/>
      <c r="C188" s="45"/>
      <c r="D188" s="39"/>
      <c r="E188" s="14"/>
    </row>
    <row r="189" spans="2:16" x14ac:dyDescent="0.2">
      <c r="B189" s="44"/>
      <c r="C189" s="45"/>
      <c r="D189" s="39"/>
      <c r="E189" s="14"/>
    </row>
    <row r="190" spans="2:16" x14ac:dyDescent="0.2">
      <c r="B190" s="44"/>
      <c r="C190" s="45"/>
      <c r="D190" s="39"/>
      <c r="E190" s="14"/>
    </row>
    <row r="191" spans="2:16" x14ac:dyDescent="0.2">
      <c r="B191" s="44"/>
      <c r="C191" s="45"/>
      <c r="D191" s="39"/>
      <c r="E191" s="14"/>
    </row>
    <row r="192" spans="2:16" x14ac:dyDescent="0.2">
      <c r="B192" s="44"/>
      <c r="C192" s="45"/>
      <c r="D192" s="39"/>
      <c r="E192" s="14"/>
      <c r="F192" s="1"/>
      <c r="G192" s="14"/>
      <c r="H192" s="14"/>
      <c r="I192" s="14"/>
      <c r="J192" s="14"/>
      <c r="K192" s="14"/>
      <c r="L192" s="14"/>
      <c r="M192" s="14"/>
      <c r="N192" s="14"/>
      <c r="O192" s="14"/>
      <c r="P192" s="14"/>
    </row>
    <row r="193" spans="2:16" x14ac:dyDescent="0.2">
      <c r="B193" s="44"/>
      <c r="C193" s="45"/>
      <c r="D193" s="39"/>
      <c r="E193" s="14"/>
      <c r="F193" s="1"/>
      <c r="G193" s="14"/>
      <c r="H193" s="14"/>
      <c r="I193" s="14"/>
      <c r="J193" s="14"/>
      <c r="K193" s="14"/>
      <c r="L193" s="14"/>
      <c r="M193" s="14"/>
      <c r="N193" s="14"/>
      <c r="O193" s="14"/>
      <c r="P193" s="14"/>
    </row>
    <row r="194" spans="2:16" x14ac:dyDescent="0.2">
      <c r="B194" s="44"/>
      <c r="C194" s="45"/>
      <c r="D194" s="39"/>
      <c r="E194" s="14"/>
      <c r="F194" s="1"/>
      <c r="G194" s="14"/>
      <c r="H194" s="14"/>
      <c r="I194" s="14"/>
      <c r="J194" s="14"/>
      <c r="K194" s="14"/>
      <c r="L194" s="14"/>
      <c r="M194" s="14"/>
      <c r="N194" s="14"/>
      <c r="O194" s="14"/>
      <c r="P194" s="14"/>
    </row>
    <row r="195" spans="2:16" x14ac:dyDescent="0.2">
      <c r="B195" s="44"/>
      <c r="C195" s="45"/>
      <c r="D195" s="39"/>
      <c r="E195" s="14"/>
      <c r="F195" s="1"/>
      <c r="G195" s="14"/>
      <c r="H195" s="14"/>
      <c r="I195" s="14"/>
      <c r="J195" s="14"/>
      <c r="K195" s="14"/>
      <c r="L195" s="14"/>
      <c r="M195" s="14"/>
      <c r="N195" s="14"/>
      <c r="O195" s="14"/>
      <c r="P195" s="14"/>
    </row>
    <row r="196" spans="2:16" x14ac:dyDescent="0.2">
      <c r="B196" s="44"/>
      <c r="C196" s="45"/>
      <c r="D196" s="39"/>
      <c r="E196" s="14"/>
      <c r="F196" s="1"/>
      <c r="G196" s="14"/>
      <c r="H196" s="14"/>
      <c r="I196" s="14"/>
      <c r="J196" s="14"/>
      <c r="K196" s="14"/>
      <c r="L196" s="14"/>
      <c r="M196" s="14"/>
      <c r="N196" s="14"/>
      <c r="O196" s="14"/>
      <c r="P196" s="14"/>
    </row>
    <row r="197" spans="2:16" x14ac:dyDescent="0.2">
      <c r="B197" s="44"/>
      <c r="C197" s="45"/>
      <c r="D197" s="39"/>
      <c r="E197" s="14"/>
      <c r="F197" s="1"/>
      <c r="G197" s="14"/>
      <c r="H197" s="14"/>
      <c r="I197" s="14"/>
      <c r="J197" s="14"/>
      <c r="K197" s="14"/>
      <c r="L197" s="14"/>
      <c r="M197" s="14"/>
      <c r="N197" s="14"/>
      <c r="O197" s="14"/>
      <c r="P197" s="14"/>
    </row>
    <row r="198" spans="2:16" x14ac:dyDescent="0.2">
      <c r="B198" s="44"/>
      <c r="C198" s="45"/>
      <c r="D198" s="39"/>
      <c r="E198" s="14"/>
      <c r="F198" s="1"/>
      <c r="G198" s="14"/>
      <c r="H198" s="14"/>
      <c r="I198" s="14"/>
      <c r="J198" s="14"/>
      <c r="K198" s="14"/>
      <c r="L198" s="14"/>
      <c r="M198" s="14"/>
      <c r="N198" s="14"/>
      <c r="O198" s="14"/>
      <c r="P198" s="14"/>
    </row>
    <row r="199" spans="2:16" x14ac:dyDescent="0.2">
      <c r="B199" s="44"/>
      <c r="C199" s="45"/>
      <c r="D199" s="39"/>
      <c r="E199" s="14"/>
      <c r="F199" s="1"/>
      <c r="G199" s="14"/>
      <c r="H199" s="14"/>
      <c r="I199" s="14"/>
      <c r="J199" s="14"/>
      <c r="K199" s="14"/>
      <c r="L199" s="14"/>
      <c r="M199" s="14"/>
      <c r="N199" s="14"/>
      <c r="O199" s="14"/>
      <c r="P199" s="14"/>
    </row>
    <row r="200" spans="2:16" x14ac:dyDescent="0.2">
      <c r="B200" s="44"/>
      <c r="C200" s="45"/>
      <c r="D200" s="39"/>
      <c r="E200" s="14"/>
      <c r="F200" s="1"/>
      <c r="G200" s="14"/>
      <c r="H200" s="14"/>
      <c r="I200" s="14"/>
      <c r="J200" s="14"/>
      <c r="K200" s="14"/>
      <c r="L200" s="14"/>
      <c r="M200" s="14"/>
      <c r="N200" s="14"/>
      <c r="O200" s="14"/>
      <c r="P200" s="14"/>
    </row>
    <row r="201" spans="2:16" x14ac:dyDescent="0.2">
      <c r="B201" s="44"/>
      <c r="C201" s="45"/>
      <c r="D201" s="39"/>
      <c r="E201" s="14"/>
      <c r="F201" s="1"/>
      <c r="G201" s="14"/>
      <c r="H201" s="14"/>
      <c r="I201" s="14"/>
      <c r="J201" s="14"/>
      <c r="K201" s="14"/>
      <c r="L201" s="14"/>
      <c r="M201" s="14"/>
      <c r="N201" s="14"/>
      <c r="O201" s="14"/>
      <c r="P201" s="14"/>
    </row>
    <row r="202" spans="2:16" x14ac:dyDescent="0.2">
      <c r="B202" s="44"/>
      <c r="C202" s="45"/>
      <c r="D202" s="39"/>
      <c r="E202" s="14"/>
      <c r="F202" s="1"/>
      <c r="G202" s="14"/>
      <c r="H202" s="14"/>
      <c r="I202" s="14"/>
      <c r="J202" s="14"/>
      <c r="K202" s="14"/>
      <c r="L202" s="14"/>
      <c r="M202" s="14"/>
      <c r="N202" s="14"/>
      <c r="O202" s="14"/>
      <c r="P202" s="14"/>
    </row>
    <row r="203" spans="2:16" x14ac:dyDescent="0.2">
      <c r="B203" s="44"/>
      <c r="C203" s="45"/>
      <c r="D203" s="39"/>
      <c r="E203" s="14"/>
      <c r="F203" s="1"/>
      <c r="G203" s="14"/>
      <c r="H203" s="14"/>
      <c r="I203" s="14"/>
      <c r="J203" s="14"/>
      <c r="K203" s="14"/>
      <c r="L203" s="14"/>
      <c r="M203" s="14"/>
      <c r="N203" s="14"/>
      <c r="O203" s="14"/>
      <c r="P203" s="14"/>
    </row>
    <row r="204" spans="2:16" x14ac:dyDescent="0.2">
      <c r="B204" s="14"/>
      <c r="C204" s="14"/>
      <c r="D204" s="14"/>
      <c r="E204" s="14"/>
      <c r="F204" s="1"/>
      <c r="G204" s="14"/>
      <c r="H204" s="14"/>
      <c r="I204" s="14"/>
      <c r="J204" s="14"/>
      <c r="K204" s="14"/>
      <c r="L204" s="14"/>
      <c r="M204" s="14"/>
      <c r="N204" s="14"/>
      <c r="O204" s="14"/>
      <c r="P204" s="14"/>
    </row>
    <row r="205" spans="2:16" x14ac:dyDescent="0.2">
      <c r="B205" s="14"/>
      <c r="C205" s="14"/>
      <c r="D205" s="14"/>
      <c r="E205" s="14"/>
      <c r="F205" s="1"/>
      <c r="G205" s="14"/>
      <c r="H205" s="14"/>
      <c r="I205" s="14"/>
      <c r="J205" s="14"/>
      <c r="K205" s="14"/>
      <c r="L205" s="14"/>
      <c r="M205" s="14"/>
      <c r="N205" s="14"/>
      <c r="O205" s="14"/>
      <c r="P205" s="14"/>
    </row>
    <row r="206" spans="2:16" x14ac:dyDescent="0.2">
      <c r="B206" s="14"/>
      <c r="C206" s="14"/>
      <c r="D206" s="14"/>
      <c r="E206" s="14"/>
      <c r="F206" s="1"/>
      <c r="G206" s="14"/>
      <c r="H206" s="14"/>
      <c r="I206" s="14"/>
      <c r="J206" s="14"/>
      <c r="K206" s="14"/>
      <c r="L206" s="14"/>
      <c r="M206" s="14"/>
      <c r="N206" s="14"/>
      <c r="O206" s="14"/>
      <c r="P206" s="14"/>
    </row>
    <row r="207" spans="2:16" x14ac:dyDescent="0.2">
      <c r="B207" s="14"/>
      <c r="C207" s="14"/>
      <c r="D207" s="14"/>
      <c r="E207" s="14"/>
      <c r="F207" s="1"/>
      <c r="G207" s="14"/>
      <c r="H207" s="14"/>
      <c r="I207" s="14"/>
      <c r="J207" s="14"/>
      <c r="K207" s="14"/>
      <c r="L207" s="14"/>
      <c r="M207" s="14"/>
      <c r="N207" s="14"/>
      <c r="O207" s="14"/>
      <c r="P207" s="14"/>
    </row>
    <row r="208" spans="2:16" x14ac:dyDescent="0.2">
      <c r="E208" s="14"/>
      <c r="F208" s="1"/>
      <c r="G208" s="14"/>
      <c r="H208" s="14"/>
      <c r="I208" s="14"/>
      <c r="J208" s="14"/>
      <c r="K208" s="14"/>
      <c r="L208" s="14"/>
      <c r="M208" s="14"/>
      <c r="N208" s="14"/>
      <c r="O208" s="14"/>
      <c r="P208" s="14"/>
    </row>
    <row r="209" spans="5:16" x14ac:dyDescent="0.2">
      <c r="E209" s="14"/>
      <c r="F209" s="1"/>
      <c r="G209" s="14"/>
      <c r="H209" s="14"/>
      <c r="I209" s="14"/>
      <c r="J209" s="14"/>
      <c r="K209" s="14"/>
      <c r="L209" s="14"/>
      <c r="M209" s="14"/>
      <c r="N209" s="14"/>
      <c r="O209" s="14"/>
      <c r="P209" s="14"/>
    </row>
    <row r="210" spans="5:16" x14ac:dyDescent="0.2">
      <c r="E210" s="14"/>
      <c r="F210" s="1"/>
      <c r="G210" s="14"/>
      <c r="H210" s="14"/>
      <c r="I210" s="14"/>
      <c r="J210" s="14"/>
      <c r="K210" s="14"/>
      <c r="L210" s="14"/>
      <c r="M210" s="14"/>
      <c r="N210" s="14"/>
      <c r="O210" s="14"/>
      <c r="P210" s="14"/>
    </row>
    <row r="211" spans="5:16" x14ac:dyDescent="0.2">
      <c r="E211" s="14"/>
      <c r="F211" s="1"/>
      <c r="G211" s="14"/>
      <c r="H211" s="14"/>
      <c r="I211" s="14"/>
      <c r="J211" s="14"/>
      <c r="K211" s="14"/>
      <c r="L211" s="14"/>
      <c r="M211" s="14"/>
      <c r="N211" s="14"/>
      <c r="O211" s="14"/>
      <c r="P211" s="14"/>
    </row>
    <row r="212" spans="5:16" x14ac:dyDescent="0.2">
      <c r="E212" s="14"/>
      <c r="F212" s="1"/>
      <c r="G212" s="14"/>
      <c r="H212" s="14"/>
      <c r="I212" s="14"/>
      <c r="J212" s="14"/>
      <c r="K212" s="14"/>
      <c r="L212" s="14"/>
      <c r="M212" s="14"/>
      <c r="N212" s="14"/>
      <c r="O212" s="14"/>
      <c r="P212" s="14"/>
    </row>
    <row r="213" spans="5:16" x14ac:dyDescent="0.2">
      <c r="E213" s="14"/>
      <c r="F213" s="1"/>
      <c r="G213" s="14"/>
      <c r="H213" s="14"/>
      <c r="I213" s="14"/>
      <c r="J213" s="14"/>
      <c r="K213" s="14"/>
      <c r="L213" s="14"/>
      <c r="M213" s="14"/>
      <c r="N213" s="14"/>
      <c r="O213" s="14"/>
      <c r="P213" s="14"/>
    </row>
    <row r="214" spans="5:16" x14ac:dyDescent="0.2">
      <c r="E214" s="14"/>
      <c r="F214" s="1"/>
      <c r="G214" s="14"/>
      <c r="H214" s="14"/>
      <c r="I214" s="14"/>
      <c r="J214" s="14"/>
      <c r="K214" s="14"/>
      <c r="L214" s="14"/>
      <c r="M214" s="14"/>
      <c r="N214" s="14"/>
      <c r="O214" s="14"/>
      <c r="P214" s="14"/>
    </row>
    <row r="215" spans="5:16" x14ac:dyDescent="0.2">
      <c r="E215" s="14"/>
      <c r="F215" s="1"/>
      <c r="G215" s="14"/>
      <c r="H215" s="14"/>
      <c r="I215" s="14"/>
      <c r="J215" s="14"/>
      <c r="K215" s="14"/>
      <c r="L215" s="14"/>
      <c r="M215" s="14"/>
      <c r="N215" s="14"/>
      <c r="O215" s="14"/>
      <c r="P215" s="14"/>
    </row>
    <row r="216" spans="5:16" x14ac:dyDescent="0.2">
      <c r="E216" s="14"/>
      <c r="F216" s="1"/>
      <c r="G216" s="14"/>
      <c r="H216" s="14"/>
      <c r="I216" s="14"/>
      <c r="J216" s="14"/>
      <c r="K216" s="14"/>
      <c r="L216" s="14"/>
      <c r="M216" s="14"/>
      <c r="N216" s="14"/>
      <c r="O216" s="14"/>
      <c r="P216" s="14"/>
    </row>
    <row r="217" spans="5:16" x14ac:dyDescent="0.2">
      <c r="E217" s="14"/>
      <c r="F217" s="1"/>
      <c r="G217" s="14"/>
      <c r="H217" s="14"/>
      <c r="I217" s="14"/>
      <c r="J217" s="14"/>
      <c r="K217" s="14"/>
      <c r="L217" s="14"/>
      <c r="M217" s="14"/>
      <c r="N217" s="14"/>
      <c r="O217" s="14"/>
      <c r="P217" s="14"/>
    </row>
    <row r="218" spans="5:16" x14ac:dyDescent="0.2">
      <c r="E218" s="14"/>
      <c r="F218" s="1"/>
      <c r="G218" s="14"/>
      <c r="H218" s="14"/>
      <c r="I218" s="14"/>
      <c r="J218" s="14"/>
      <c r="K218" s="14"/>
      <c r="L218" s="14"/>
      <c r="M218" s="14"/>
      <c r="N218" s="14"/>
      <c r="O218" s="14"/>
      <c r="P218" s="14"/>
    </row>
    <row r="219" spans="5:16" x14ac:dyDescent="0.2">
      <c r="E219" s="14"/>
      <c r="F219" s="1"/>
      <c r="G219" s="14"/>
      <c r="H219" s="14"/>
      <c r="I219" s="14"/>
      <c r="J219" s="14"/>
      <c r="K219" s="14"/>
      <c r="L219" s="14"/>
      <c r="M219" s="14"/>
      <c r="N219" s="14"/>
      <c r="O219" s="14"/>
      <c r="P219" s="14"/>
    </row>
    <row r="220" spans="5:16" x14ac:dyDescent="0.2">
      <c r="E220" s="14"/>
      <c r="F220" s="1"/>
      <c r="G220" s="14"/>
      <c r="H220" s="14"/>
      <c r="I220" s="14"/>
      <c r="J220" s="14"/>
      <c r="K220" s="14"/>
      <c r="L220" s="14"/>
      <c r="M220" s="14"/>
      <c r="N220" s="14"/>
      <c r="O220" s="14"/>
      <c r="P220" s="14"/>
    </row>
    <row r="221" spans="5:16" x14ac:dyDescent="0.2">
      <c r="E221" s="14"/>
      <c r="F221" s="1"/>
      <c r="G221" s="14"/>
      <c r="H221" s="14"/>
      <c r="I221" s="14"/>
      <c r="J221" s="14"/>
      <c r="K221" s="14"/>
      <c r="L221" s="14"/>
      <c r="M221" s="14"/>
      <c r="N221" s="14"/>
      <c r="O221" s="14"/>
      <c r="P221" s="14"/>
    </row>
    <row r="222" spans="5:16" x14ac:dyDescent="0.2">
      <c r="E222" s="14"/>
      <c r="F222" s="1"/>
      <c r="G222" s="14"/>
      <c r="H222" s="14"/>
      <c r="I222" s="14"/>
      <c r="J222" s="14"/>
      <c r="K222" s="14"/>
      <c r="L222" s="14"/>
      <c r="M222" s="14"/>
      <c r="N222" s="14"/>
      <c r="O222" s="14"/>
      <c r="P222" s="14"/>
    </row>
    <row r="223" spans="5:16" x14ac:dyDescent="0.2">
      <c r="E223" s="14"/>
      <c r="F223" s="1"/>
      <c r="G223" s="14"/>
      <c r="H223" s="14"/>
      <c r="I223" s="14"/>
      <c r="J223" s="14"/>
      <c r="K223" s="14"/>
      <c r="L223" s="14"/>
      <c r="M223" s="14"/>
      <c r="N223" s="14"/>
      <c r="O223" s="14"/>
      <c r="P223" s="14"/>
    </row>
    <row r="224" spans="5:16" x14ac:dyDescent="0.2">
      <c r="E224" s="14"/>
      <c r="F224" s="1"/>
      <c r="G224" s="14"/>
      <c r="H224" s="14"/>
      <c r="I224" s="14"/>
      <c r="J224" s="14"/>
      <c r="K224" s="14"/>
      <c r="L224" s="14"/>
      <c r="M224" s="14"/>
      <c r="N224" s="14"/>
      <c r="O224" s="14"/>
      <c r="P224" s="14"/>
    </row>
    <row r="225" spans="5:16" x14ac:dyDescent="0.2">
      <c r="E225" s="14"/>
      <c r="F225" s="1"/>
      <c r="G225" s="14"/>
      <c r="H225" s="14"/>
      <c r="I225" s="14"/>
      <c r="J225" s="14"/>
      <c r="K225" s="14"/>
      <c r="L225" s="14"/>
      <c r="M225" s="14"/>
      <c r="N225" s="14"/>
      <c r="O225" s="14"/>
      <c r="P225" s="14"/>
    </row>
    <row r="226" spans="5:16" x14ac:dyDescent="0.2">
      <c r="E226" s="14"/>
      <c r="F226" s="1"/>
      <c r="G226" s="14"/>
      <c r="H226" s="14"/>
      <c r="I226" s="14"/>
      <c r="J226" s="14"/>
      <c r="K226" s="14"/>
      <c r="L226" s="14"/>
      <c r="M226" s="14"/>
      <c r="N226" s="14"/>
      <c r="O226" s="14"/>
      <c r="P226" s="14"/>
    </row>
    <row r="227" spans="5:16" x14ac:dyDescent="0.2">
      <c r="E227" s="14"/>
      <c r="F227" s="1"/>
      <c r="G227" s="14"/>
      <c r="H227" s="14"/>
      <c r="I227" s="14"/>
      <c r="J227" s="14"/>
      <c r="K227" s="14"/>
      <c r="L227" s="14"/>
      <c r="M227" s="14"/>
      <c r="N227" s="14"/>
      <c r="O227" s="14"/>
      <c r="P227" s="14"/>
    </row>
    <row r="228" spans="5:16" x14ac:dyDescent="0.2">
      <c r="E228" s="14"/>
      <c r="F228" s="1"/>
      <c r="G228" s="14"/>
      <c r="H228" s="14"/>
      <c r="I228" s="14"/>
      <c r="J228" s="14"/>
      <c r="K228" s="14"/>
      <c r="L228" s="14"/>
      <c r="M228" s="14"/>
      <c r="N228" s="14"/>
      <c r="O228" s="14"/>
      <c r="P228" s="14"/>
    </row>
    <row r="229" spans="5:16" x14ac:dyDescent="0.2">
      <c r="E229" s="14"/>
      <c r="F229" s="1"/>
      <c r="G229" s="14"/>
      <c r="H229" s="14"/>
      <c r="I229" s="14"/>
      <c r="J229" s="14"/>
      <c r="K229" s="14"/>
      <c r="L229" s="14"/>
      <c r="M229" s="14"/>
      <c r="N229" s="14"/>
      <c r="O229" s="14"/>
      <c r="P229" s="14"/>
    </row>
    <row r="230" spans="5:16" x14ac:dyDescent="0.2">
      <c r="E230" s="14"/>
      <c r="F230" s="1"/>
      <c r="G230" s="14"/>
      <c r="H230" s="14"/>
      <c r="I230" s="14"/>
      <c r="J230" s="14"/>
      <c r="K230" s="14"/>
      <c r="L230" s="14"/>
      <c r="M230" s="14"/>
      <c r="N230" s="14"/>
      <c r="O230" s="14"/>
      <c r="P230" s="14"/>
    </row>
    <row r="231" spans="5:16" x14ac:dyDescent="0.2">
      <c r="E231" s="14"/>
      <c r="F231" s="1"/>
      <c r="G231" s="14"/>
      <c r="H231" s="14"/>
      <c r="I231" s="14"/>
      <c r="J231" s="14"/>
      <c r="K231" s="14"/>
      <c r="L231" s="14"/>
      <c r="M231" s="14"/>
      <c r="N231" s="14"/>
      <c r="O231" s="14"/>
      <c r="P231" s="14"/>
    </row>
    <row r="232" spans="5:16" x14ac:dyDescent="0.2">
      <c r="E232" s="14"/>
      <c r="F232" s="1"/>
      <c r="G232" s="14"/>
      <c r="H232" s="14"/>
      <c r="I232" s="14"/>
      <c r="J232" s="14"/>
      <c r="K232" s="14"/>
      <c r="L232" s="14"/>
      <c r="M232" s="14"/>
      <c r="N232" s="14"/>
      <c r="O232" s="14"/>
      <c r="P232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>
      <selection activeCell="E18" sqref="E18"/>
    </sheetView>
  </sheetViews>
  <sheetFormatPr defaultRowHeight="12.75" customHeight="1" x14ac:dyDescent="0.2"/>
  <cols>
    <col min="1" max="1" width="4.7109375" style="7" customWidth="1"/>
    <col min="2" max="2" width="22.7109375" style="7" customWidth="1"/>
    <col min="3" max="3" width="13.42578125" style="7" customWidth="1"/>
    <col min="4" max="4" width="11.5703125" style="7" bestFit="1" customWidth="1"/>
    <col min="5" max="5" width="11.28515625" style="7" customWidth="1"/>
    <col min="6" max="6" width="16.28515625" style="7" bestFit="1" customWidth="1"/>
    <col min="7" max="7" width="1.140625" style="1" customWidth="1"/>
    <col min="8" max="255" width="9.140625" style="7"/>
    <col min="256" max="256" width="12.28515625" style="7" customWidth="1"/>
    <col min="257" max="257" width="15.42578125" style="7" customWidth="1"/>
    <col min="258" max="259" width="9.140625" style="7" customWidth="1"/>
    <col min="260" max="260" width="10.7109375" style="7" customWidth="1"/>
    <col min="261" max="261" width="9.140625" style="7" customWidth="1"/>
    <col min="262" max="262" width="10" style="7" customWidth="1"/>
    <col min="263" max="263" width="2" style="7" customWidth="1"/>
    <col min="264" max="511" width="9.140625" style="7"/>
    <col min="512" max="512" width="12.28515625" style="7" customWidth="1"/>
    <col min="513" max="513" width="15.42578125" style="7" customWidth="1"/>
    <col min="514" max="515" width="9.140625" style="7" customWidth="1"/>
    <col min="516" max="516" width="10.7109375" style="7" customWidth="1"/>
    <col min="517" max="517" width="9.140625" style="7" customWidth="1"/>
    <col min="518" max="518" width="10" style="7" customWidth="1"/>
    <col min="519" max="519" width="2" style="7" customWidth="1"/>
    <col min="520" max="767" width="9.140625" style="7"/>
    <col min="768" max="768" width="12.28515625" style="7" customWidth="1"/>
    <col min="769" max="769" width="15.42578125" style="7" customWidth="1"/>
    <col min="770" max="771" width="9.140625" style="7" customWidth="1"/>
    <col min="772" max="772" width="10.7109375" style="7" customWidth="1"/>
    <col min="773" max="773" width="9.140625" style="7" customWidth="1"/>
    <col min="774" max="774" width="10" style="7" customWidth="1"/>
    <col min="775" max="775" width="2" style="7" customWidth="1"/>
    <col min="776" max="1023" width="9.140625" style="7"/>
    <col min="1024" max="1024" width="12.28515625" style="7" customWidth="1"/>
    <col min="1025" max="1025" width="15.42578125" style="7" customWidth="1"/>
    <col min="1026" max="1027" width="9.140625" style="7" customWidth="1"/>
    <col min="1028" max="1028" width="10.7109375" style="7" customWidth="1"/>
    <col min="1029" max="1029" width="9.140625" style="7" customWidth="1"/>
    <col min="1030" max="1030" width="10" style="7" customWidth="1"/>
    <col min="1031" max="1031" width="2" style="7" customWidth="1"/>
    <col min="1032" max="1279" width="9.140625" style="7"/>
    <col min="1280" max="1280" width="12.28515625" style="7" customWidth="1"/>
    <col min="1281" max="1281" width="15.42578125" style="7" customWidth="1"/>
    <col min="1282" max="1283" width="9.140625" style="7" customWidth="1"/>
    <col min="1284" max="1284" width="10.7109375" style="7" customWidth="1"/>
    <col min="1285" max="1285" width="9.140625" style="7" customWidth="1"/>
    <col min="1286" max="1286" width="10" style="7" customWidth="1"/>
    <col min="1287" max="1287" width="2" style="7" customWidth="1"/>
    <col min="1288" max="1535" width="9.140625" style="7"/>
    <col min="1536" max="1536" width="12.28515625" style="7" customWidth="1"/>
    <col min="1537" max="1537" width="15.42578125" style="7" customWidth="1"/>
    <col min="1538" max="1539" width="9.140625" style="7" customWidth="1"/>
    <col min="1540" max="1540" width="10.7109375" style="7" customWidth="1"/>
    <col min="1541" max="1541" width="9.140625" style="7" customWidth="1"/>
    <col min="1542" max="1542" width="10" style="7" customWidth="1"/>
    <col min="1543" max="1543" width="2" style="7" customWidth="1"/>
    <col min="1544" max="1791" width="9.140625" style="7"/>
    <col min="1792" max="1792" width="12.28515625" style="7" customWidth="1"/>
    <col min="1793" max="1793" width="15.42578125" style="7" customWidth="1"/>
    <col min="1794" max="1795" width="9.140625" style="7" customWidth="1"/>
    <col min="1796" max="1796" width="10.7109375" style="7" customWidth="1"/>
    <col min="1797" max="1797" width="9.140625" style="7" customWidth="1"/>
    <col min="1798" max="1798" width="10" style="7" customWidth="1"/>
    <col min="1799" max="1799" width="2" style="7" customWidth="1"/>
    <col min="1800" max="2047" width="9.140625" style="7"/>
    <col min="2048" max="2048" width="12.28515625" style="7" customWidth="1"/>
    <col min="2049" max="2049" width="15.42578125" style="7" customWidth="1"/>
    <col min="2050" max="2051" width="9.140625" style="7" customWidth="1"/>
    <col min="2052" max="2052" width="10.7109375" style="7" customWidth="1"/>
    <col min="2053" max="2053" width="9.140625" style="7" customWidth="1"/>
    <col min="2054" max="2054" width="10" style="7" customWidth="1"/>
    <col min="2055" max="2055" width="2" style="7" customWidth="1"/>
    <col min="2056" max="2303" width="9.140625" style="7"/>
    <col min="2304" max="2304" width="12.28515625" style="7" customWidth="1"/>
    <col min="2305" max="2305" width="15.42578125" style="7" customWidth="1"/>
    <col min="2306" max="2307" width="9.140625" style="7" customWidth="1"/>
    <col min="2308" max="2308" width="10.7109375" style="7" customWidth="1"/>
    <col min="2309" max="2309" width="9.140625" style="7" customWidth="1"/>
    <col min="2310" max="2310" width="10" style="7" customWidth="1"/>
    <col min="2311" max="2311" width="2" style="7" customWidth="1"/>
    <col min="2312" max="2559" width="9.140625" style="7"/>
    <col min="2560" max="2560" width="12.28515625" style="7" customWidth="1"/>
    <col min="2561" max="2561" width="15.42578125" style="7" customWidth="1"/>
    <col min="2562" max="2563" width="9.140625" style="7" customWidth="1"/>
    <col min="2564" max="2564" width="10.7109375" style="7" customWidth="1"/>
    <col min="2565" max="2565" width="9.140625" style="7" customWidth="1"/>
    <col min="2566" max="2566" width="10" style="7" customWidth="1"/>
    <col min="2567" max="2567" width="2" style="7" customWidth="1"/>
    <col min="2568" max="2815" width="9.140625" style="7"/>
    <col min="2816" max="2816" width="12.28515625" style="7" customWidth="1"/>
    <col min="2817" max="2817" width="15.42578125" style="7" customWidth="1"/>
    <col min="2818" max="2819" width="9.140625" style="7" customWidth="1"/>
    <col min="2820" max="2820" width="10.7109375" style="7" customWidth="1"/>
    <col min="2821" max="2821" width="9.140625" style="7" customWidth="1"/>
    <col min="2822" max="2822" width="10" style="7" customWidth="1"/>
    <col min="2823" max="2823" width="2" style="7" customWidth="1"/>
    <col min="2824" max="3071" width="9.140625" style="7"/>
    <col min="3072" max="3072" width="12.28515625" style="7" customWidth="1"/>
    <col min="3073" max="3073" width="15.42578125" style="7" customWidth="1"/>
    <col min="3074" max="3075" width="9.140625" style="7" customWidth="1"/>
    <col min="3076" max="3076" width="10.7109375" style="7" customWidth="1"/>
    <col min="3077" max="3077" width="9.140625" style="7" customWidth="1"/>
    <col min="3078" max="3078" width="10" style="7" customWidth="1"/>
    <col min="3079" max="3079" width="2" style="7" customWidth="1"/>
    <col min="3080" max="3327" width="9.140625" style="7"/>
    <col min="3328" max="3328" width="12.28515625" style="7" customWidth="1"/>
    <col min="3329" max="3329" width="15.42578125" style="7" customWidth="1"/>
    <col min="3330" max="3331" width="9.140625" style="7" customWidth="1"/>
    <col min="3332" max="3332" width="10.7109375" style="7" customWidth="1"/>
    <col min="3333" max="3333" width="9.140625" style="7" customWidth="1"/>
    <col min="3334" max="3334" width="10" style="7" customWidth="1"/>
    <col min="3335" max="3335" width="2" style="7" customWidth="1"/>
    <col min="3336" max="3583" width="9.140625" style="7"/>
    <col min="3584" max="3584" width="12.28515625" style="7" customWidth="1"/>
    <col min="3585" max="3585" width="15.42578125" style="7" customWidth="1"/>
    <col min="3586" max="3587" width="9.140625" style="7" customWidth="1"/>
    <col min="3588" max="3588" width="10.7109375" style="7" customWidth="1"/>
    <col min="3589" max="3589" width="9.140625" style="7" customWidth="1"/>
    <col min="3590" max="3590" width="10" style="7" customWidth="1"/>
    <col min="3591" max="3591" width="2" style="7" customWidth="1"/>
    <col min="3592" max="3839" width="9.140625" style="7"/>
    <col min="3840" max="3840" width="12.28515625" style="7" customWidth="1"/>
    <col min="3841" max="3841" width="15.42578125" style="7" customWidth="1"/>
    <col min="3842" max="3843" width="9.140625" style="7" customWidth="1"/>
    <col min="3844" max="3844" width="10.7109375" style="7" customWidth="1"/>
    <col min="3845" max="3845" width="9.140625" style="7" customWidth="1"/>
    <col min="3846" max="3846" width="10" style="7" customWidth="1"/>
    <col min="3847" max="3847" width="2" style="7" customWidth="1"/>
    <col min="3848" max="4095" width="9.140625" style="7"/>
    <col min="4096" max="4096" width="12.28515625" style="7" customWidth="1"/>
    <col min="4097" max="4097" width="15.42578125" style="7" customWidth="1"/>
    <col min="4098" max="4099" width="9.140625" style="7" customWidth="1"/>
    <col min="4100" max="4100" width="10.7109375" style="7" customWidth="1"/>
    <col min="4101" max="4101" width="9.140625" style="7" customWidth="1"/>
    <col min="4102" max="4102" width="10" style="7" customWidth="1"/>
    <col min="4103" max="4103" width="2" style="7" customWidth="1"/>
    <col min="4104" max="4351" width="9.140625" style="7"/>
    <col min="4352" max="4352" width="12.28515625" style="7" customWidth="1"/>
    <col min="4353" max="4353" width="15.42578125" style="7" customWidth="1"/>
    <col min="4354" max="4355" width="9.140625" style="7" customWidth="1"/>
    <col min="4356" max="4356" width="10.7109375" style="7" customWidth="1"/>
    <col min="4357" max="4357" width="9.140625" style="7" customWidth="1"/>
    <col min="4358" max="4358" width="10" style="7" customWidth="1"/>
    <col min="4359" max="4359" width="2" style="7" customWidth="1"/>
    <col min="4360" max="4607" width="9.140625" style="7"/>
    <col min="4608" max="4608" width="12.28515625" style="7" customWidth="1"/>
    <col min="4609" max="4609" width="15.42578125" style="7" customWidth="1"/>
    <col min="4610" max="4611" width="9.140625" style="7" customWidth="1"/>
    <col min="4612" max="4612" width="10.7109375" style="7" customWidth="1"/>
    <col min="4613" max="4613" width="9.140625" style="7" customWidth="1"/>
    <col min="4614" max="4614" width="10" style="7" customWidth="1"/>
    <col min="4615" max="4615" width="2" style="7" customWidth="1"/>
    <col min="4616" max="4863" width="9.140625" style="7"/>
    <col min="4864" max="4864" width="12.28515625" style="7" customWidth="1"/>
    <col min="4865" max="4865" width="15.42578125" style="7" customWidth="1"/>
    <col min="4866" max="4867" width="9.140625" style="7" customWidth="1"/>
    <col min="4868" max="4868" width="10.7109375" style="7" customWidth="1"/>
    <col min="4869" max="4869" width="9.140625" style="7" customWidth="1"/>
    <col min="4870" max="4870" width="10" style="7" customWidth="1"/>
    <col min="4871" max="4871" width="2" style="7" customWidth="1"/>
    <col min="4872" max="5119" width="9.140625" style="7"/>
    <col min="5120" max="5120" width="12.28515625" style="7" customWidth="1"/>
    <col min="5121" max="5121" width="15.42578125" style="7" customWidth="1"/>
    <col min="5122" max="5123" width="9.140625" style="7" customWidth="1"/>
    <col min="5124" max="5124" width="10.7109375" style="7" customWidth="1"/>
    <col min="5125" max="5125" width="9.140625" style="7" customWidth="1"/>
    <col min="5126" max="5126" width="10" style="7" customWidth="1"/>
    <col min="5127" max="5127" width="2" style="7" customWidth="1"/>
    <col min="5128" max="5375" width="9.140625" style="7"/>
    <col min="5376" max="5376" width="12.28515625" style="7" customWidth="1"/>
    <col min="5377" max="5377" width="15.42578125" style="7" customWidth="1"/>
    <col min="5378" max="5379" width="9.140625" style="7" customWidth="1"/>
    <col min="5380" max="5380" width="10.7109375" style="7" customWidth="1"/>
    <col min="5381" max="5381" width="9.140625" style="7" customWidth="1"/>
    <col min="5382" max="5382" width="10" style="7" customWidth="1"/>
    <col min="5383" max="5383" width="2" style="7" customWidth="1"/>
    <col min="5384" max="5631" width="9.140625" style="7"/>
    <col min="5632" max="5632" width="12.28515625" style="7" customWidth="1"/>
    <col min="5633" max="5633" width="15.42578125" style="7" customWidth="1"/>
    <col min="5634" max="5635" width="9.140625" style="7" customWidth="1"/>
    <col min="5636" max="5636" width="10.7109375" style="7" customWidth="1"/>
    <col min="5637" max="5637" width="9.140625" style="7" customWidth="1"/>
    <col min="5638" max="5638" width="10" style="7" customWidth="1"/>
    <col min="5639" max="5639" width="2" style="7" customWidth="1"/>
    <col min="5640" max="5887" width="9.140625" style="7"/>
    <col min="5888" max="5888" width="12.28515625" style="7" customWidth="1"/>
    <col min="5889" max="5889" width="15.42578125" style="7" customWidth="1"/>
    <col min="5890" max="5891" width="9.140625" style="7" customWidth="1"/>
    <col min="5892" max="5892" width="10.7109375" style="7" customWidth="1"/>
    <col min="5893" max="5893" width="9.140625" style="7" customWidth="1"/>
    <col min="5894" max="5894" width="10" style="7" customWidth="1"/>
    <col min="5895" max="5895" width="2" style="7" customWidth="1"/>
    <col min="5896" max="6143" width="9.140625" style="7"/>
    <col min="6144" max="6144" width="12.28515625" style="7" customWidth="1"/>
    <col min="6145" max="6145" width="15.42578125" style="7" customWidth="1"/>
    <col min="6146" max="6147" width="9.140625" style="7" customWidth="1"/>
    <col min="6148" max="6148" width="10.7109375" style="7" customWidth="1"/>
    <col min="6149" max="6149" width="9.140625" style="7" customWidth="1"/>
    <col min="6150" max="6150" width="10" style="7" customWidth="1"/>
    <col min="6151" max="6151" width="2" style="7" customWidth="1"/>
    <col min="6152" max="6399" width="9.140625" style="7"/>
    <col min="6400" max="6400" width="12.28515625" style="7" customWidth="1"/>
    <col min="6401" max="6401" width="15.42578125" style="7" customWidth="1"/>
    <col min="6402" max="6403" width="9.140625" style="7" customWidth="1"/>
    <col min="6404" max="6404" width="10.7109375" style="7" customWidth="1"/>
    <col min="6405" max="6405" width="9.140625" style="7" customWidth="1"/>
    <col min="6406" max="6406" width="10" style="7" customWidth="1"/>
    <col min="6407" max="6407" width="2" style="7" customWidth="1"/>
    <col min="6408" max="6655" width="9.140625" style="7"/>
    <col min="6656" max="6656" width="12.28515625" style="7" customWidth="1"/>
    <col min="6657" max="6657" width="15.42578125" style="7" customWidth="1"/>
    <col min="6658" max="6659" width="9.140625" style="7" customWidth="1"/>
    <col min="6660" max="6660" width="10.7109375" style="7" customWidth="1"/>
    <col min="6661" max="6661" width="9.140625" style="7" customWidth="1"/>
    <col min="6662" max="6662" width="10" style="7" customWidth="1"/>
    <col min="6663" max="6663" width="2" style="7" customWidth="1"/>
    <col min="6664" max="6911" width="9.140625" style="7"/>
    <col min="6912" max="6912" width="12.28515625" style="7" customWidth="1"/>
    <col min="6913" max="6913" width="15.42578125" style="7" customWidth="1"/>
    <col min="6914" max="6915" width="9.140625" style="7" customWidth="1"/>
    <col min="6916" max="6916" width="10.7109375" style="7" customWidth="1"/>
    <col min="6917" max="6917" width="9.140625" style="7" customWidth="1"/>
    <col min="6918" max="6918" width="10" style="7" customWidth="1"/>
    <col min="6919" max="6919" width="2" style="7" customWidth="1"/>
    <col min="6920" max="7167" width="9.140625" style="7"/>
    <col min="7168" max="7168" width="12.28515625" style="7" customWidth="1"/>
    <col min="7169" max="7169" width="15.42578125" style="7" customWidth="1"/>
    <col min="7170" max="7171" width="9.140625" style="7" customWidth="1"/>
    <col min="7172" max="7172" width="10.7109375" style="7" customWidth="1"/>
    <col min="7173" max="7173" width="9.140625" style="7" customWidth="1"/>
    <col min="7174" max="7174" width="10" style="7" customWidth="1"/>
    <col min="7175" max="7175" width="2" style="7" customWidth="1"/>
    <col min="7176" max="7423" width="9.140625" style="7"/>
    <col min="7424" max="7424" width="12.28515625" style="7" customWidth="1"/>
    <col min="7425" max="7425" width="15.42578125" style="7" customWidth="1"/>
    <col min="7426" max="7427" width="9.140625" style="7" customWidth="1"/>
    <col min="7428" max="7428" width="10.7109375" style="7" customWidth="1"/>
    <col min="7429" max="7429" width="9.140625" style="7" customWidth="1"/>
    <col min="7430" max="7430" width="10" style="7" customWidth="1"/>
    <col min="7431" max="7431" width="2" style="7" customWidth="1"/>
    <col min="7432" max="7679" width="9.140625" style="7"/>
    <col min="7680" max="7680" width="12.28515625" style="7" customWidth="1"/>
    <col min="7681" max="7681" width="15.42578125" style="7" customWidth="1"/>
    <col min="7682" max="7683" width="9.140625" style="7" customWidth="1"/>
    <col min="7684" max="7684" width="10.7109375" style="7" customWidth="1"/>
    <col min="7685" max="7685" width="9.140625" style="7" customWidth="1"/>
    <col min="7686" max="7686" width="10" style="7" customWidth="1"/>
    <col min="7687" max="7687" width="2" style="7" customWidth="1"/>
    <col min="7688" max="7935" width="9.140625" style="7"/>
    <col min="7936" max="7936" width="12.28515625" style="7" customWidth="1"/>
    <col min="7937" max="7937" width="15.42578125" style="7" customWidth="1"/>
    <col min="7938" max="7939" width="9.140625" style="7" customWidth="1"/>
    <col min="7940" max="7940" width="10.7109375" style="7" customWidth="1"/>
    <col min="7941" max="7941" width="9.140625" style="7" customWidth="1"/>
    <col min="7942" max="7942" width="10" style="7" customWidth="1"/>
    <col min="7943" max="7943" width="2" style="7" customWidth="1"/>
    <col min="7944" max="8191" width="9.140625" style="7"/>
    <col min="8192" max="8192" width="12.28515625" style="7" customWidth="1"/>
    <col min="8193" max="8193" width="15.42578125" style="7" customWidth="1"/>
    <col min="8194" max="8195" width="9.140625" style="7" customWidth="1"/>
    <col min="8196" max="8196" width="10.7109375" style="7" customWidth="1"/>
    <col min="8197" max="8197" width="9.140625" style="7" customWidth="1"/>
    <col min="8198" max="8198" width="10" style="7" customWidth="1"/>
    <col min="8199" max="8199" width="2" style="7" customWidth="1"/>
    <col min="8200" max="8447" width="9.140625" style="7"/>
    <col min="8448" max="8448" width="12.28515625" style="7" customWidth="1"/>
    <col min="8449" max="8449" width="15.42578125" style="7" customWidth="1"/>
    <col min="8450" max="8451" width="9.140625" style="7" customWidth="1"/>
    <col min="8452" max="8452" width="10.7109375" style="7" customWidth="1"/>
    <col min="8453" max="8453" width="9.140625" style="7" customWidth="1"/>
    <col min="8454" max="8454" width="10" style="7" customWidth="1"/>
    <col min="8455" max="8455" width="2" style="7" customWidth="1"/>
    <col min="8456" max="8703" width="9.140625" style="7"/>
    <col min="8704" max="8704" width="12.28515625" style="7" customWidth="1"/>
    <col min="8705" max="8705" width="15.42578125" style="7" customWidth="1"/>
    <col min="8706" max="8707" width="9.140625" style="7" customWidth="1"/>
    <col min="8708" max="8708" width="10.7109375" style="7" customWidth="1"/>
    <col min="8709" max="8709" width="9.140625" style="7" customWidth="1"/>
    <col min="8710" max="8710" width="10" style="7" customWidth="1"/>
    <col min="8711" max="8711" width="2" style="7" customWidth="1"/>
    <col min="8712" max="8959" width="9.140625" style="7"/>
    <col min="8960" max="8960" width="12.28515625" style="7" customWidth="1"/>
    <col min="8961" max="8961" width="15.42578125" style="7" customWidth="1"/>
    <col min="8962" max="8963" width="9.140625" style="7" customWidth="1"/>
    <col min="8964" max="8964" width="10.7109375" style="7" customWidth="1"/>
    <col min="8965" max="8965" width="9.140625" style="7" customWidth="1"/>
    <col min="8966" max="8966" width="10" style="7" customWidth="1"/>
    <col min="8967" max="8967" width="2" style="7" customWidth="1"/>
    <col min="8968" max="9215" width="9.140625" style="7"/>
    <col min="9216" max="9216" width="12.28515625" style="7" customWidth="1"/>
    <col min="9217" max="9217" width="15.42578125" style="7" customWidth="1"/>
    <col min="9218" max="9219" width="9.140625" style="7" customWidth="1"/>
    <col min="9220" max="9220" width="10.7109375" style="7" customWidth="1"/>
    <col min="9221" max="9221" width="9.140625" style="7" customWidth="1"/>
    <col min="9222" max="9222" width="10" style="7" customWidth="1"/>
    <col min="9223" max="9223" width="2" style="7" customWidth="1"/>
    <col min="9224" max="9471" width="9.140625" style="7"/>
    <col min="9472" max="9472" width="12.28515625" style="7" customWidth="1"/>
    <col min="9473" max="9473" width="15.42578125" style="7" customWidth="1"/>
    <col min="9474" max="9475" width="9.140625" style="7" customWidth="1"/>
    <col min="9476" max="9476" width="10.7109375" style="7" customWidth="1"/>
    <col min="9477" max="9477" width="9.140625" style="7" customWidth="1"/>
    <col min="9478" max="9478" width="10" style="7" customWidth="1"/>
    <col min="9479" max="9479" width="2" style="7" customWidth="1"/>
    <col min="9480" max="9727" width="9.140625" style="7"/>
    <col min="9728" max="9728" width="12.28515625" style="7" customWidth="1"/>
    <col min="9729" max="9729" width="15.42578125" style="7" customWidth="1"/>
    <col min="9730" max="9731" width="9.140625" style="7" customWidth="1"/>
    <col min="9732" max="9732" width="10.7109375" style="7" customWidth="1"/>
    <col min="9733" max="9733" width="9.140625" style="7" customWidth="1"/>
    <col min="9734" max="9734" width="10" style="7" customWidth="1"/>
    <col min="9735" max="9735" width="2" style="7" customWidth="1"/>
    <col min="9736" max="9983" width="9.140625" style="7"/>
    <col min="9984" max="9984" width="12.28515625" style="7" customWidth="1"/>
    <col min="9985" max="9985" width="15.42578125" style="7" customWidth="1"/>
    <col min="9986" max="9987" width="9.140625" style="7" customWidth="1"/>
    <col min="9988" max="9988" width="10.7109375" style="7" customWidth="1"/>
    <col min="9989" max="9989" width="9.140625" style="7" customWidth="1"/>
    <col min="9990" max="9990" width="10" style="7" customWidth="1"/>
    <col min="9991" max="9991" width="2" style="7" customWidth="1"/>
    <col min="9992" max="10239" width="9.140625" style="7"/>
    <col min="10240" max="10240" width="12.28515625" style="7" customWidth="1"/>
    <col min="10241" max="10241" width="15.42578125" style="7" customWidth="1"/>
    <col min="10242" max="10243" width="9.140625" style="7" customWidth="1"/>
    <col min="10244" max="10244" width="10.7109375" style="7" customWidth="1"/>
    <col min="10245" max="10245" width="9.140625" style="7" customWidth="1"/>
    <col min="10246" max="10246" width="10" style="7" customWidth="1"/>
    <col min="10247" max="10247" width="2" style="7" customWidth="1"/>
    <col min="10248" max="10495" width="9.140625" style="7"/>
    <col min="10496" max="10496" width="12.28515625" style="7" customWidth="1"/>
    <col min="10497" max="10497" width="15.42578125" style="7" customWidth="1"/>
    <col min="10498" max="10499" width="9.140625" style="7" customWidth="1"/>
    <col min="10500" max="10500" width="10.7109375" style="7" customWidth="1"/>
    <col min="10501" max="10501" width="9.140625" style="7" customWidth="1"/>
    <col min="10502" max="10502" width="10" style="7" customWidth="1"/>
    <col min="10503" max="10503" width="2" style="7" customWidth="1"/>
    <col min="10504" max="10751" width="9.140625" style="7"/>
    <col min="10752" max="10752" width="12.28515625" style="7" customWidth="1"/>
    <col min="10753" max="10753" width="15.42578125" style="7" customWidth="1"/>
    <col min="10754" max="10755" width="9.140625" style="7" customWidth="1"/>
    <col min="10756" max="10756" width="10.7109375" style="7" customWidth="1"/>
    <col min="10757" max="10757" width="9.140625" style="7" customWidth="1"/>
    <col min="10758" max="10758" width="10" style="7" customWidth="1"/>
    <col min="10759" max="10759" width="2" style="7" customWidth="1"/>
    <col min="10760" max="11007" width="9.140625" style="7"/>
    <col min="11008" max="11008" width="12.28515625" style="7" customWidth="1"/>
    <col min="11009" max="11009" width="15.42578125" style="7" customWidth="1"/>
    <col min="11010" max="11011" width="9.140625" style="7" customWidth="1"/>
    <col min="11012" max="11012" width="10.7109375" style="7" customWidth="1"/>
    <col min="11013" max="11013" width="9.140625" style="7" customWidth="1"/>
    <col min="11014" max="11014" width="10" style="7" customWidth="1"/>
    <col min="11015" max="11015" width="2" style="7" customWidth="1"/>
    <col min="11016" max="11263" width="9.140625" style="7"/>
    <col min="11264" max="11264" width="12.28515625" style="7" customWidth="1"/>
    <col min="11265" max="11265" width="15.42578125" style="7" customWidth="1"/>
    <col min="11266" max="11267" width="9.140625" style="7" customWidth="1"/>
    <col min="11268" max="11268" width="10.7109375" style="7" customWidth="1"/>
    <col min="11269" max="11269" width="9.140625" style="7" customWidth="1"/>
    <col min="11270" max="11270" width="10" style="7" customWidth="1"/>
    <col min="11271" max="11271" width="2" style="7" customWidth="1"/>
    <col min="11272" max="11519" width="9.140625" style="7"/>
    <col min="11520" max="11520" width="12.28515625" style="7" customWidth="1"/>
    <col min="11521" max="11521" width="15.42578125" style="7" customWidth="1"/>
    <col min="11522" max="11523" width="9.140625" style="7" customWidth="1"/>
    <col min="11524" max="11524" width="10.7109375" style="7" customWidth="1"/>
    <col min="11525" max="11525" width="9.140625" style="7" customWidth="1"/>
    <col min="11526" max="11526" width="10" style="7" customWidth="1"/>
    <col min="11527" max="11527" width="2" style="7" customWidth="1"/>
    <col min="11528" max="11775" width="9.140625" style="7"/>
    <col min="11776" max="11776" width="12.28515625" style="7" customWidth="1"/>
    <col min="11777" max="11777" width="15.42578125" style="7" customWidth="1"/>
    <col min="11778" max="11779" width="9.140625" style="7" customWidth="1"/>
    <col min="11780" max="11780" width="10.7109375" style="7" customWidth="1"/>
    <col min="11781" max="11781" width="9.140625" style="7" customWidth="1"/>
    <col min="11782" max="11782" width="10" style="7" customWidth="1"/>
    <col min="11783" max="11783" width="2" style="7" customWidth="1"/>
    <col min="11784" max="12031" width="9.140625" style="7"/>
    <col min="12032" max="12032" width="12.28515625" style="7" customWidth="1"/>
    <col min="12033" max="12033" width="15.42578125" style="7" customWidth="1"/>
    <col min="12034" max="12035" width="9.140625" style="7" customWidth="1"/>
    <col min="12036" max="12036" width="10.7109375" style="7" customWidth="1"/>
    <col min="12037" max="12037" width="9.140625" style="7" customWidth="1"/>
    <col min="12038" max="12038" width="10" style="7" customWidth="1"/>
    <col min="12039" max="12039" width="2" style="7" customWidth="1"/>
    <col min="12040" max="12287" width="9.140625" style="7"/>
    <col min="12288" max="12288" width="12.28515625" style="7" customWidth="1"/>
    <col min="12289" max="12289" width="15.42578125" style="7" customWidth="1"/>
    <col min="12290" max="12291" width="9.140625" style="7" customWidth="1"/>
    <col min="12292" max="12292" width="10.7109375" style="7" customWidth="1"/>
    <col min="12293" max="12293" width="9.140625" style="7" customWidth="1"/>
    <col min="12294" max="12294" width="10" style="7" customWidth="1"/>
    <col min="12295" max="12295" width="2" style="7" customWidth="1"/>
    <col min="12296" max="12543" width="9.140625" style="7"/>
    <col min="12544" max="12544" width="12.28515625" style="7" customWidth="1"/>
    <col min="12545" max="12545" width="15.42578125" style="7" customWidth="1"/>
    <col min="12546" max="12547" width="9.140625" style="7" customWidth="1"/>
    <col min="12548" max="12548" width="10.7109375" style="7" customWidth="1"/>
    <col min="12549" max="12549" width="9.140625" style="7" customWidth="1"/>
    <col min="12550" max="12550" width="10" style="7" customWidth="1"/>
    <col min="12551" max="12551" width="2" style="7" customWidth="1"/>
    <col min="12552" max="12799" width="9.140625" style="7"/>
    <col min="12800" max="12800" width="12.28515625" style="7" customWidth="1"/>
    <col min="12801" max="12801" width="15.42578125" style="7" customWidth="1"/>
    <col min="12802" max="12803" width="9.140625" style="7" customWidth="1"/>
    <col min="12804" max="12804" width="10.7109375" style="7" customWidth="1"/>
    <col min="12805" max="12805" width="9.140625" style="7" customWidth="1"/>
    <col min="12806" max="12806" width="10" style="7" customWidth="1"/>
    <col min="12807" max="12807" width="2" style="7" customWidth="1"/>
    <col min="12808" max="13055" width="9.140625" style="7"/>
    <col min="13056" max="13056" width="12.28515625" style="7" customWidth="1"/>
    <col min="13057" max="13057" width="15.42578125" style="7" customWidth="1"/>
    <col min="13058" max="13059" width="9.140625" style="7" customWidth="1"/>
    <col min="13060" max="13060" width="10.7109375" style="7" customWidth="1"/>
    <col min="13061" max="13061" width="9.140625" style="7" customWidth="1"/>
    <col min="13062" max="13062" width="10" style="7" customWidth="1"/>
    <col min="13063" max="13063" width="2" style="7" customWidth="1"/>
    <col min="13064" max="13311" width="9.140625" style="7"/>
    <col min="13312" max="13312" width="12.28515625" style="7" customWidth="1"/>
    <col min="13313" max="13313" width="15.42578125" style="7" customWidth="1"/>
    <col min="13314" max="13315" width="9.140625" style="7" customWidth="1"/>
    <col min="13316" max="13316" width="10.7109375" style="7" customWidth="1"/>
    <col min="13317" max="13317" width="9.140625" style="7" customWidth="1"/>
    <col min="13318" max="13318" width="10" style="7" customWidth="1"/>
    <col min="13319" max="13319" width="2" style="7" customWidth="1"/>
    <col min="13320" max="13567" width="9.140625" style="7"/>
    <col min="13568" max="13568" width="12.28515625" style="7" customWidth="1"/>
    <col min="13569" max="13569" width="15.42578125" style="7" customWidth="1"/>
    <col min="13570" max="13571" width="9.140625" style="7" customWidth="1"/>
    <col min="13572" max="13572" width="10.7109375" style="7" customWidth="1"/>
    <col min="13573" max="13573" width="9.140625" style="7" customWidth="1"/>
    <col min="13574" max="13574" width="10" style="7" customWidth="1"/>
    <col min="13575" max="13575" width="2" style="7" customWidth="1"/>
    <col min="13576" max="13823" width="9.140625" style="7"/>
    <col min="13824" max="13824" width="12.28515625" style="7" customWidth="1"/>
    <col min="13825" max="13825" width="15.42578125" style="7" customWidth="1"/>
    <col min="13826" max="13827" width="9.140625" style="7" customWidth="1"/>
    <col min="13828" max="13828" width="10.7109375" style="7" customWidth="1"/>
    <col min="13829" max="13829" width="9.140625" style="7" customWidth="1"/>
    <col min="13830" max="13830" width="10" style="7" customWidth="1"/>
    <col min="13831" max="13831" width="2" style="7" customWidth="1"/>
    <col min="13832" max="14079" width="9.140625" style="7"/>
    <col min="14080" max="14080" width="12.28515625" style="7" customWidth="1"/>
    <col min="14081" max="14081" width="15.42578125" style="7" customWidth="1"/>
    <col min="14082" max="14083" width="9.140625" style="7" customWidth="1"/>
    <col min="14084" max="14084" width="10.7109375" style="7" customWidth="1"/>
    <col min="14085" max="14085" width="9.140625" style="7" customWidth="1"/>
    <col min="14086" max="14086" width="10" style="7" customWidth="1"/>
    <col min="14087" max="14087" width="2" style="7" customWidth="1"/>
    <col min="14088" max="14335" width="9.140625" style="7"/>
    <col min="14336" max="14336" width="12.28515625" style="7" customWidth="1"/>
    <col min="14337" max="14337" width="15.42578125" style="7" customWidth="1"/>
    <col min="14338" max="14339" width="9.140625" style="7" customWidth="1"/>
    <col min="14340" max="14340" width="10.7109375" style="7" customWidth="1"/>
    <col min="14341" max="14341" width="9.140625" style="7" customWidth="1"/>
    <col min="14342" max="14342" width="10" style="7" customWidth="1"/>
    <col min="14343" max="14343" width="2" style="7" customWidth="1"/>
    <col min="14344" max="14591" width="9.140625" style="7"/>
    <col min="14592" max="14592" width="12.28515625" style="7" customWidth="1"/>
    <col min="14593" max="14593" width="15.42578125" style="7" customWidth="1"/>
    <col min="14594" max="14595" width="9.140625" style="7" customWidth="1"/>
    <col min="14596" max="14596" width="10.7109375" style="7" customWidth="1"/>
    <col min="14597" max="14597" width="9.140625" style="7" customWidth="1"/>
    <col min="14598" max="14598" width="10" style="7" customWidth="1"/>
    <col min="14599" max="14599" width="2" style="7" customWidth="1"/>
    <col min="14600" max="14847" width="9.140625" style="7"/>
    <col min="14848" max="14848" width="12.28515625" style="7" customWidth="1"/>
    <col min="14849" max="14849" width="15.42578125" style="7" customWidth="1"/>
    <col min="14850" max="14851" width="9.140625" style="7" customWidth="1"/>
    <col min="14852" max="14852" width="10.7109375" style="7" customWidth="1"/>
    <col min="14853" max="14853" width="9.140625" style="7" customWidth="1"/>
    <col min="14854" max="14854" width="10" style="7" customWidth="1"/>
    <col min="14855" max="14855" width="2" style="7" customWidth="1"/>
    <col min="14856" max="15103" width="9.140625" style="7"/>
    <col min="15104" max="15104" width="12.28515625" style="7" customWidth="1"/>
    <col min="15105" max="15105" width="15.42578125" style="7" customWidth="1"/>
    <col min="15106" max="15107" width="9.140625" style="7" customWidth="1"/>
    <col min="15108" max="15108" width="10.7109375" style="7" customWidth="1"/>
    <col min="15109" max="15109" width="9.140625" style="7" customWidth="1"/>
    <col min="15110" max="15110" width="10" style="7" customWidth="1"/>
    <col min="15111" max="15111" width="2" style="7" customWidth="1"/>
    <col min="15112" max="15359" width="9.140625" style="7"/>
    <col min="15360" max="15360" width="12.28515625" style="7" customWidth="1"/>
    <col min="15361" max="15361" width="15.42578125" style="7" customWidth="1"/>
    <col min="15362" max="15363" width="9.140625" style="7" customWidth="1"/>
    <col min="15364" max="15364" width="10.7109375" style="7" customWidth="1"/>
    <col min="15365" max="15365" width="9.140625" style="7" customWidth="1"/>
    <col min="15366" max="15366" width="10" style="7" customWidth="1"/>
    <col min="15367" max="15367" width="2" style="7" customWidth="1"/>
    <col min="15368" max="15615" width="9.140625" style="7"/>
    <col min="15616" max="15616" width="12.28515625" style="7" customWidth="1"/>
    <col min="15617" max="15617" width="15.42578125" style="7" customWidth="1"/>
    <col min="15618" max="15619" width="9.140625" style="7" customWidth="1"/>
    <col min="15620" max="15620" width="10.7109375" style="7" customWidth="1"/>
    <col min="15621" max="15621" width="9.140625" style="7" customWidth="1"/>
    <col min="15622" max="15622" width="10" style="7" customWidth="1"/>
    <col min="15623" max="15623" width="2" style="7" customWidth="1"/>
    <col min="15624" max="15871" width="9.140625" style="7"/>
    <col min="15872" max="15872" width="12.28515625" style="7" customWidth="1"/>
    <col min="15873" max="15873" width="15.42578125" style="7" customWidth="1"/>
    <col min="15874" max="15875" width="9.140625" style="7" customWidth="1"/>
    <col min="15876" max="15876" width="10.7109375" style="7" customWidth="1"/>
    <col min="15877" max="15877" width="9.140625" style="7" customWidth="1"/>
    <col min="15878" max="15878" width="10" style="7" customWidth="1"/>
    <col min="15879" max="15879" width="2" style="7" customWidth="1"/>
    <col min="15880" max="16127" width="9.140625" style="7"/>
    <col min="16128" max="16128" width="12.28515625" style="7" customWidth="1"/>
    <col min="16129" max="16129" width="15.42578125" style="7" customWidth="1"/>
    <col min="16130" max="16131" width="9.140625" style="7" customWidth="1"/>
    <col min="16132" max="16132" width="10.7109375" style="7" customWidth="1"/>
    <col min="16133" max="16133" width="9.140625" style="7" customWidth="1"/>
    <col min="16134" max="16134" width="10" style="7" customWidth="1"/>
    <col min="16135" max="16135" width="2" style="7" customWidth="1"/>
    <col min="16136" max="16384" width="9.140625" style="7"/>
  </cols>
  <sheetData>
    <row r="1" spans="1:15" ht="12.75" customHeight="1" x14ac:dyDescent="0.2">
      <c r="B1" s="17" t="s">
        <v>26</v>
      </c>
      <c r="C1" s="14"/>
      <c r="D1" s="14"/>
      <c r="E1" s="14"/>
      <c r="H1" s="18"/>
      <c r="N1" s="47"/>
    </row>
    <row r="2" spans="1:15" ht="12.75" customHeight="1" x14ac:dyDescent="0.2">
      <c r="B2" s="17" t="s">
        <v>14</v>
      </c>
      <c r="C2" s="14"/>
      <c r="D2" s="14"/>
      <c r="E2" s="14"/>
      <c r="H2" s="18"/>
      <c r="N2" s="47"/>
    </row>
    <row r="3" spans="1:15" ht="12.75" customHeight="1" x14ac:dyDescent="0.2">
      <c r="B3" s="11" t="s">
        <v>19</v>
      </c>
      <c r="C3" s="14"/>
      <c r="D3" s="14"/>
      <c r="E3" s="14"/>
      <c r="H3" s="48"/>
      <c r="N3" s="49"/>
      <c r="O3" s="15"/>
    </row>
    <row r="4" spans="1:15" ht="12.75" customHeight="1" x14ac:dyDescent="0.2">
      <c r="A4" s="50" t="s">
        <v>0</v>
      </c>
      <c r="B4" s="2" t="s">
        <v>25</v>
      </c>
      <c r="H4" s="2"/>
      <c r="N4" s="2"/>
    </row>
    <row r="5" spans="1:15" ht="12.75" customHeight="1" x14ac:dyDescent="0.2">
      <c r="A5" s="50" t="s">
        <v>1</v>
      </c>
      <c r="B5" s="51"/>
      <c r="H5" s="2"/>
      <c r="N5" s="2"/>
    </row>
    <row r="6" spans="1:15" ht="12.75" customHeight="1" x14ac:dyDescent="0.2">
      <c r="A6" s="50" t="s">
        <v>2</v>
      </c>
      <c r="B6" s="2"/>
      <c r="H6" s="2"/>
      <c r="N6" s="2"/>
    </row>
    <row r="7" spans="1:15" ht="12.75" customHeight="1" x14ac:dyDescent="0.2">
      <c r="A7" s="50" t="s">
        <v>3</v>
      </c>
      <c r="B7" s="52" t="s">
        <v>23</v>
      </c>
      <c r="H7" s="52"/>
      <c r="N7" s="53"/>
    </row>
    <row r="8" spans="1:15" ht="12.75" customHeight="1" x14ac:dyDescent="0.2">
      <c r="A8" s="50" t="s">
        <v>4</v>
      </c>
      <c r="B8" s="51"/>
      <c r="H8" s="2"/>
      <c r="N8" s="2"/>
    </row>
    <row r="9" spans="1:15" ht="12.75" customHeight="1" x14ac:dyDescent="0.2">
      <c r="A9" s="50" t="s">
        <v>5</v>
      </c>
      <c r="B9" s="2"/>
      <c r="H9" s="2"/>
      <c r="N9" s="2"/>
    </row>
    <row r="10" spans="1:15" ht="12.75" customHeight="1" x14ac:dyDescent="0.2">
      <c r="A10" s="54" t="s">
        <v>6</v>
      </c>
      <c r="B10" s="55"/>
      <c r="C10" s="56"/>
      <c r="D10" s="57"/>
      <c r="E10" s="57"/>
      <c r="F10" s="57"/>
      <c r="G10" s="29"/>
      <c r="H10" s="58"/>
      <c r="I10" s="57"/>
      <c r="J10" s="57"/>
      <c r="K10" s="57"/>
      <c r="L10" s="57"/>
      <c r="M10" s="57"/>
      <c r="N10" s="55"/>
    </row>
    <row r="11" spans="1:15" s="59" customFormat="1" ht="12.75" customHeight="1" x14ac:dyDescent="0.2">
      <c r="C11" s="31"/>
      <c r="D11" s="60"/>
      <c r="E11" s="60"/>
      <c r="F11" s="61"/>
      <c r="G11" s="33"/>
      <c r="H11" s="62"/>
      <c r="I11" s="31"/>
      <c r="J11" s="31"/>
      <c r="K11" s="60"/>
      <c r="L11" s="60"/>
    </row>
    <row r="12" spans="1:15" ht="12.75" customHeight="1" x14ac:dyDescent="0.2">
      <c r="A12" s="63"/>
      <c r="C12" s="76" t="s">
        <v>20</v>
      </c>
      <c r="D12" s="76" t="s">
        <v>29</v>
      </c>
      <c r="E12" s="76" t="s">
        <v>5</v>
      </c>
      <c r="F12" s="64"/>
      <c r="H12" s="65"/>
      <c r="I12" s="66"/>
    </row>
    <row r="13" spans="1:15" ht="12.75" customHeight="1" x14ac:dyDescent="0.2">
      <c r="A13" s="63"/>
      <c r="B13" s="28" t="s">
        <v>17</v>
      </c>
      <c r="C13" s="76">
        <v>110</v>
      </c>
      <c r="D13" s="76"/>
      <c r="E13" s="76"/>
      <c r="F13" s="76"/>
      <c r="H13" s="77"/>
      <c r="I13" s="66"/>
    </row>
    <row r="14" spans="1:15" ht="12.75" customHeight="1" x14ac:dyDescent="0.2">
      <c r="A14" s="63"/>
      <c r="B14" s="28" t="s">
        <v>27</v>
      </c>
      <c r="C14" s="76">
        <v>2</v>
      </c>
      <c r="D14" s="76"/>
      <c r="E14" s="76">
        <v>2</v>
      </c>
      <c r="F14" s="76"/>
      <c r="H14" s="77"/>
      <c r="I14" s="66"/>
    </row>
    <row r="15" spans="1:15" ht="12.75" customHeight="1" x14ac:dyDescent="0.2">
      <c r="A15" s="63"/>
      <c r="B15" s="28" t="s">
        <v>18</v>
      </c>
      <c r="C15" s="76">
        <v>8</v>
      </c>
      <c r="D15" s="76">
        <v>3</v>
      </c>
      <c r="E15" s="76">
        <v>1</v>
      </c>
      <c r="F15" s="76"/>
      <c r="H15" s="77"/>
      <c r="I15" s="66"/>
    </row>
    <row r="16" spans="1:15" ht="12.75" customHeight="1" x14ac:dyDescent="0.2">
      <c r="A16" s="63"/>
      <c r="B16" s="28" t="s">
        <v>28</v>
      </c>
      <c r="C16" s="76">
        <v>4</v>
      </c>
      <c r="D16" s="76">
        <v>3</v>
      </c>
      <c r="E16" s="76"/>
      <c r="F16" s="76"/>
      <c r="H16" s="77"/>
      <c r="I16" s="66"/>
    </row>
    <row r="17" spans="1:9" ht="12.75" customHeight="1" x14ac:dyDescent="0.2">
      <c r="A17" s="63"/>
      <c r="B17" s="28" t="s">
        <v>22</v>
      </c>
      <c r="C17" s="76">
        <v>6</v>
      </c>
      <c r="D17" s="76">
        <v>2</v>
      </c>
      <c r="E17" s="76"/>
      <c r="F17" s="76"/>
      <c r="H17" s="77"/>
      <c r="I17" s="66"/>
    </row>
    <row r="18" spans="1:9" ht="12.75" customHeight="1" x14ac:dyDescent="0.2">
      <c r="A18" s="63"/>
      <c r="C18" s="64"/>
      <c r="D18" s="64"/>
      <c r="E18" s="64"/>
      <c r="F18" s="76"/>
      <c r="H18" s="65"/>
      <c r="I18" s="66"/>
    </row>
    <row r="19" spans="1:9" ht="12.75" customHeight="1" x14ac:dyDescent="0.2">
      <c r="A19" s="63"/>
      <c r="C19" s="64"/>
      <c r="D19" s="64"/>
      <c r="E19" s="64"/>
      <c r="F19" s="64"/>
      <c r="H19" s="65"/>
      <c r="I19" s="66"/>
    </row>
    <row r="20" spans="1:9" ht="12.75" customHeight="1" x14ac:dyDescent="0.2">
      <c r="A20" s="63"/>
      <c r="C20" s="64"/>
      <c r="D20" s="67"/>
      <c r="E20" s="67"/>
      <c r="F20" s="64"/>
      <c r="H20" s="65"/>
      <c r="I20" s="66"/>
    </row>
    <row r="21" spans="1:9" ht="12.75" customHeight="1" x14ac:dyDescent="0.2">
      <c r="A21" s="63"/>
      <c r="C21" s="67"/>
      <c r="D21" s="67"/>
      <c r="E21" s="67"/>
      <c r="F21" s="64"/>
      <c r="H21" s="65"/>
      <c r="I21" s="66"/>
    </row>
    <row r="22" spans="1:9" ht="12.75" customHeight="1" x14ac:dyDescent="0.2">
      <c r="A22" s="63"/>
      <c r="C22" s="67"/>
      <c r="D22" s="67"/>
      <c r="E22" s="67"/>
      <c r="F22" s="64"/>
      <c r="H22" s="65"/>
      <c r="I22" s="66"/>
    </row>
    <row r="23" spans="1:9" ht="12.75" customHeight="1" x14ac:dyDescent="0.2">
      <c r="A23" s="63"/>
      <c r="C23" s="67"/>
      <c r="D23" s="67"/>
      <c r="E23" s="67"/>
      <c r="F23" s="64"/>
      <c r="H23" s="65"/>
      <c r="I23" s="66"/>
    </row>
    <row r="24" spans="1:9" ht="12.75" customHeight="1" x14ac:dyDescent="0.2">
      <c r="A24" s="63"/>
      <c r="C24" s="67"/>
      <c r="D24" s="67"/>
      <c r="E24" s="67"/>
      <c r="F24" s="67"/>
      <c r="H24" s="65"/>
      <c r="I24" s="66"/>
    </row>
    <row r="25" spans="1:9" ht="12.75" customHeight="1" x14ac:dyDescent="0.2">
      <c r="A25" s="63"/>
      <c r="F25" s="64"/>
      <c r="H25" s="65"/>
    </row>
    <row r="26" spans="1:9" ht="12.75" customHeight="1" x14ac:dyDescent="0.2">
      <c r="A26" s="63"/>
      <c r="B26" s="68"/>
      <c r="C26" s="64"/>
      <c r="D26" s="64"/>
      <c r="E26" s="64"/>
      <c r="F26" s="64"/>
      <c r="H26" s="65"/>
    </row>
    <row r="27" spans="1:9" ht="12.75" customHeight="1" x14ac:dyDescent="0.2">
      <c r="A27" s="63"/>
      <c r="B27" s="68"/>
      <c r="C27" s="64"/>
      <c r="D27" s="64"/>
      <c r="E27" s="64"/>
      <c r="F27" s="64"/>
      <c r="H27" s="65"/>
    </row>
    <row r="28" spans="1:9" ht="12.75" customHeight="1" x14ac:dyDescent="0.2">
      <c r="A28" s="63"/>
      <c r="B28" s="69"/>
      <c r="C28" s="64"/>
      <c r="D28" s="64"/>
      <c r="E28" s="64"/>
      <c r="F28" s="64"/>
    </row>
    <row r="29" spans="1:9" ht="12.75" customHeight="1" x14ac:dyDescent="0.2">
      <c r="A29" s="63"/>
      <c r="B29" s="69"/>
      <c r="C29" s="64"/>
      <c r="D29" s="64"/>
      <c r="E29" s="64"/>
      <c r="F29" s="64"/>
    </row>
    <row r="30" spans="1:9" ht="12.75" customHeight="1" x14ac:dyDescent="0.2">
      <c r="A30" s="63"/>
      <c r="B30" s="69"/>
      <c r="C30" s="64"/>
      <c r="D30" s="64"/>
      <c r="E30" s="64"/>
      <c r="F30" s="64"/>
      <c r="I30" s="64"/>
    </row>
    <row r="31" spans="1:9" ht="12.75" customHeight="1" x14ac:dyDescent="0.2">
      <c r="A31" s="63"/>
      <c r="B31" s="69"/>
      <c r="C31" s="64"/>
      <c r="D31" s="64"/>
      <c r="E31" s="64"/>
      <c r="F31" s="64"/>
    </row>
    <row r="32" spans="1:9" ht="12.75" customHeight="1" x14ac:dyDescent="0.2">
      <c r="A32" s="63"/>
      <c r="B32" s="69"/>
      <c r="C32" s="64"/>
      <c r="D32" s="64"/>
      <c r="E32" s="64"/>
      <c r="F32" s="64"/>
    </row>
    <row r="33" spans="1:20" ht="12.75" customHeight="1" x14ac:dyDescent="0.2">
      <c r="A33" s="63"/>
      <c r="B33" s="69"/>
      <c r="C33" s="64"/>
      <c r="D33" s="64"/>
      <c r="E33" s="64"/>
      <c r="F33" s="64"/>
    </row>
    <row r="34" spans="1:20" ht="12.75" customHeight="1" x14ac:dyDescent="0.2">
      <c r="A34" s="63"/>
      <c r="B34" s="69"/>
      <c r="C34" s="64"/>
      <c r="D34" s="64"/>
      <c r="E34" s="64"/>
      <c r="F34" s="64"/>
      <c r="I34" s="70"/>
    </row>
    <row r="35" spans="1:20" ht="12.75" customHeight="1" x14ac:dyDescent="0.2">
      <c r="A35" s="63"/>
      <c r="B35" s="69"/>
      <c r="C35" s="64"/>
      <c r="D35" s="64"/>
      <c r="E35" s="64"/>
      <c r="F35" s="64"/>
    </row>
    <row r="36" spans="1:20" ht="12.75" customHeight="1" x14ac:dyDescent="0.2">
      <c r="A36" s="63"/>
      <c r="B36" s="71"/>
      <c r="C36" s="64"/>
      <c r="D36" s="64"/>
      <c r="E36" s="64"/>
      <c r="F36" s="64"/>
    </row>
    <row r="37" spans="1:20" s="14" customFormat="1" ht="12.75" customHeight="1" x14ac:dyDescent="0.2">
      <c r="B37" s="72"/>
      <c r="C37" s="73"/>
      <c r="D37" s="73"/>
      <c r="E37" s="73"/>
      <c r="F37" s="73"/>
      <c r="G37" s="1"/>
    </row>
    <row r="45" spans="1:20" ht="12.75" customHeight="1" x14ac:dyDescent="0.2">
      <c r="F45" s="74"/>
      <c r="G45" s="75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workbookViewId="0">
      <selection activeCell="K22" sqref="K22"/>
    </sheetView>
  </sheetViews>
  <sheetFormatPr defaultRowHeight="15" x14ac:dyDescent="0.25"/>
  <sheetData>
    <row r="1" spans="1:3" x14ac:dyDescent="0.25">
      <c r="A1" s="78"/>
      <c r="B1" s="79" t="s">
        <v>33</v>
      </c>
      <c r="C1" s="98"/>
    </row>
    <row r="2" spans="1:3" x14ac:dyDescent="0.25">
      <c r="A2" s="78"/>
      <c r="B2" s="79" t="s">
        <v>40</v>
      </c>
      <c r="C2" s="98"/>
    </row>
    <row r="3" spans="1:3" x14ac:dyDescent="0.25">
      <c r="A3" s="78"/>
      <c r="B3" s="80" t="s">
        <v>41</v>
      </c>
      <c r="C3" s="98"/>
    </row>
    <row r="4" spans="1:3" x14ac:dyDescent="0.25">
      <c r="A4" s="81" t="s">
        <v>0</v>
      </c>
      <c r="B4" s="82" t="s">
        <v>42</v>
      </c>
      <c r="C4" s="98"/>
    </row>
    <row r="5" spans="1:3" x14ac:dyDescent="0.25">
      <c r="A5" s="81" t="s">
        <v>1</v>
      </c>
      <c r="B5" s="83" t="s">
        <v>43</v>
      </c>
      <c r="C5" s="98"/>
    </row>
    <row r="6" spans="1:3" x14ac:dyDescent="0.25">
      <c r="A6" s="81" t="s">
        <v>37</v>
      </c>
      <c r="B6" s="84"/>
      <c r="C6" s="98"/>
    </row>
    <row r="7" spans="1:3" x14ac:dyDescent="0.25">
      <c r="A7" s="81" t="s">
        <v>2</v>
      </c>
      <c r="B7" s="83"/>
      <c r="C7" s="99"/>
    </row>
    <row r="8" spans="1:3" x14ac:dyDescent="0.25">
      <c r="A8" s="81" t="s">
        <v>3</v>
      </c>
      <c r="B8" s="86" t="s">
        <v>44</v>
      </c>
      <c r="C8" s="98"/>
    </row>
    <row r="9" spans="1:3" x14ac:dyDescent="0.25">
      <c r="A9" s="81" t="s">
        <v>4</v>
      </c>
      <c r="B9" s="87" t="s">
        <v>45</v>
      </c>
      <c r="C9" s="98"/>
    </row>
    <row r="10" spans="1:3" x14ac:dyDescent="0.25">
      <c r="A10" s="81" t="s">
        <v>5</v>
      </c>
      <c r="B10" s="87"/>
      <c r="C10" s="98"/>
    </row>
    <row r="11" spans="1:3" x14ac:dyDescent="0.25">
      <c r="A11" s="88"/>
      <c r="B11" s="89"/>
      <c r="C11" s="100"/>
    </row>
    <row r="12" spans="1:3" x14ac:dyDescent="0.25">
      <c r="A12" s="104"/>
      <c r="B12" s="95">
        <v>1961</v>
      </c>
      <c r="C12">
        <v>4.7699999999999996</v>
      </c>
    </row>
    <row r="13" spans="1:3" x14ac:dyDescent="0.25">
      <c r="A13" s="78"/>
      <c r="B13" s="95">
        <v>1962</v>
      </c>
      <c r="C13">
        <v>4.673</v>
      </c>
    </row>
    <row r="14" spans="1:3" x14ac:dyDescent="0.25">
      <c r="A14" s="78"/>
      <c r="B14" s="95">
        <v>1963</v>
      </c>
      <c r="C14">
        <v>4.3070000000000004</v>
      </c>
    </row>
    <row r="15" spans="1:3" x14ac:dyDescent="0.25">
      <c r="A15" s="78"/>
      <c r="B15" s="95">
        <v>1964</v>
      </c>
      <c r="C15">
        <v>4.0469999999999997</v>
      </c>
    </row>
    <row r="16" spans="1:3" x14ac:dyDescent="0.25">
      <c r="A16" s="78"/>
      <c r="B16" s="95">
        <v>1965</v>
      </c>
      <c r="C16">
        <v>4.6589999999999998</v>
      </c>
    </row>
    <row r="17" spans="1:3" x14ac:dyDescent="0.25">
      <c r="A17" s="78"/>
      <c r="B17" s="95">
        <v>1966</v>
      </c>
      <c r="C17">
        <v>3.9140000000000001</v>
      </c>
    </row>
    <row r="18" spans="1:3" x14ac:dyDescent="0.25">
      <c r="A18" s="78"/>
      <c r="B18" s="95">
        <v>1967</v>
      </c>
      <c r="C18">
        <v>3.5950000000000002</v>
      </c>
    </row>
    <row r="19" spans="1:3" x14ac:dyDescent="0.25">
      <c r="A19" s="78"/>
      <c r="B19" s="95">
        <v>1968</v>
      </c>
      <c r="C19">
        <v>3.3039999999999998</v>
      </c>
    </row>
    <row r="20" spans="1:3" x14ac:dyDescent="0.25">
      <c r="A20" s="78"/>
      <c r="B20" s="95">
        <v>1969</v>
      </c>
      <c r="C20">
        <v>3.1160000000000001</v>
      </c>
    </row>
    <row r="21" spans="1:3" x14ac:dyDescent="0.25">
      <c r="A21" s="78"/>
      <c r="B21" s="95">
        <v>1970</v>
      </c>
      <c r="C21">
        <v>3.0720000000000001</v>
      </c>
    </row>
    <row r="22" spans="1:3" x14ac:dyDescent="0.25">
      <c r="A22" s="78"/>
      <c r="B22" s="95">
        <v>1971</v>
      </c>
      <c r="C22">
        <v>2.9390000000000001</v>
      </c>
    </row>
    <row r="23" spans="1:3" x14ac:dyDescent="0.25">
      <c r="A23" s="78"/>
      <c r="B23" s="95">
        <v>1972</v>
      </c>
      <c r="C23">
        <v>2.899</v>
      </c>
    </row>
    <row r="24" spans="1:3" x14ac:dyDescent="0.25">
      <c r="A24" s="94"/>
      <c r="B24" s="95">
        <v>1973</v>
      </c>
      <c r="C24">
        <v>2.6110000000000002</v>
      </c>
    </row>
    <row r="25" spans="1:3" x14ac:dyDescent="0.25">
      <c r="A25" s="94"/>
      <c r="B25" s="95">
        <v>1974</v>
      </c>
      <c r="C25">
        <v>2.294</v>
      </c>
    </row>
    <row r="26" spans="1:3" x14ac:dyDescent="0.25">
      <c r="A26" s="94"/>
      <c r="B26" s="95">
        <v>1975</v>
      </c>
      <c r="C26">
        <v>2.0640000000000001</v>
      </c>
    </row>
    <row r="27" spans="1:3" x14ac:dyDescent="0.25">
      <c r="A27" s="94"/>
      <c r="B27" s="95">
        <v>1976</v>
      </c>
      <c r="C27">
        <v>1.889</v>
      </c>
    </row>
    <row r="28" spans="1:3" x14ac:dyDescent="0.25">
      <c r="A28" s="94"/>
      <c r="B28" s="95">
        <v>1977</v>
      </c>
      <c r="C28">
        <v>2.048</v>
      </c>
    </row>
    <row r="29" spans="1:3" x14ac:dyDescent="0.25">
      <c r="A29" s="94"/>
      <c r="B29" s="95">
        <v>1978</v>
      </c>
      <c r="C29">
        <v>1.85</v>
      </c>
    </row>
    <row r="30" spans="1:3" x14ac:dyDescent="0.25">
      <c r="A30" s="94"/>
      <c r="B30" s="95">
        <v>1979</v>
      </c>
      <c r="C30">
        <v>1.617</v>
      </c>
    </row>
    <row r="31" spans="1:3" x14ac:dyDescent="0.25">
      <c r="A31" s="94"/>
      <c r="B31" s="95">
        <v>1980</v>
      </c>
      <c r="C31">
        <v>1.36</v>
      </c>
    </row>
    <row r="32" spans="1:3" x14ac:dyDescent="0.25">
      <c r="A32" s="94"/>
      <c r="B32" s="95">
        <v>1981</v>
      </c>
      <c r="C32">
        <v>1.5669999999999999</v>
      </c>
    </row>
    <row r="33" spans="1:3" x14ac:dyDescent="0.25">
      <c r="A33" s="94"/>
      <c r="B33" s="95">
        <v>1982</v>
      </c>
      <c r="C33">
        <v>1.3089999999999999</v>
      </c>
    </row>
    <row r="34" spans="1:3" x14ac:dyDescent="0.25">
      <c r="A34" s="94"/>
      <c r="B34" s="95">
        <v>1983</v>
      </c>
      <c r="C34">
        <v>1.1120000000000001</v>
      </c>
    </row>
    <row r="35" spans="1:3" x14ac:dyDescent="0.25">
      <c r="A35" s="94"/>
      <c r="B35" s="95">
        <v>1984</v>
      </c>
      <c r="C35">
        <v>1.06</v>
      </c>
    </row>
    <row r="36" spans="1:3" x14ac:dyDescent="0.25">
      <c r="A36" s="94"/>
      <c r="B36" s="95">
        <v>1985</v>
      </c>
      <c r="C36">
        <v>1.0069999999999999</v>
      </c>
    </row>
    <row r="37" spans="1:3" x14ac:dyDescent="0.25">
      <c r="A37" s="94"/>
      <c r="B37" s="95">
        <v>1986</v>
      </c>
      <c r="C37">
        <v>1.0489999999999999</v>
      </c>
    </row>
    <row r="38" spans="1:3" x14ac:dyDescent="0.25">
      <c r="A38" s="94"/>
      <c r="B38" s="95">
        <v>1987</v>
      </c>
      <c r="C38">
        <v>1.046</v>
      </c>
    </row>
    <row r="39" spans="1:3" x14ac:dyDescent="0.25">
      <c r="A39" s="94"/>
      <c r="B39" s="95">
        <v>1988</v>
      </c>
      <c r="C39">
        <v>0.99399999999999999</v>
      </c>
    </row>
    <row r="40" spans="1:3" x14ac:dyDescent="0.25">
      <c r="A40" s="94"/>
      <c r="B40" s="95">
        <v>1989</v>
      </c>
      <c r="C40">
        <v>0.96499999999999997</v>
      </c>
    </row>
    <row r="41" spans="1:3" x14ac:dyDescent="0.25">
      <c r="A41" s="94"/>
      <c r="B41" s="95">
        <v>1990</v>
      </c>
      <c r="C41">
        <v>0.83699999999999997</v>
      </c>
    </row>
    <row r="42" spans="1:3" x14ac:dyDescent="0.25">
      <c r="A42" s="94"/>
      <c r="B42" s="95">
        <v>1991</v>
      </c>
      <c r="C42">
        <v>0.81200000000000006</v>
      </c>
    </row>
    <row r="43" spans="1:3" x14ac:dyDescent="0.25">
      <c r="A43" s="94"/>
      <c r="B43" s="95">
        <v>1992</v>
      </c>
      <c r="C43">
        <v>0.89700000000000002</v>
      </c>
    </row>
    <row r="44" spans="1:3" x14ac:dyDescent="0.25">
      <c r="A44" s="94"/>
      <c r="B44" s="95">
        <v>1993</v>
      </c>
      <c r="C44">
        <v>0.94799999999999995</v>
      </c>
    </row>
    <row r="45" spans="1:3" x14ac:dyDescent="0.25">
      <c r="A45" s="94"/>
      <c r="B45" s="95">
        <v>1994</v>
      </c>
      <c r="C45">
        <v>1.0580000000000001</v>
      </c>
    </row>
    <row r="46" spans="1:3" x14ac:dyDescent="0.25">
      <c r="A46" s="94"/>
      <c r="B46" s="95">
        <v>1995</v>
      </c>
      <c r="C46">
        <v>1.145</v>
      </c>
    </row>
    <row r="47" spans="1:3" x14ac:dyDescent="0.25">
      <c r="A47" s="94"/>
      <c r="B47" s="95">
        <v>1996</v>
      </c>
      <c r="C47">
        <v>1.1319999999999999</v>
      </c>
    </row>
    <row r="48" spans="1:3" x14ac:dyDescent="0.25">
      <c r="A48" s="94"/>
      <c r="B48" s="95">
        <v>1997</v>
      </c>
      <c r="C48">
        <v>1.1220000000000001</v>
      </c>
    </row>
    <row r="49" spans="1:3" x14ac:dyDescent="0.25">
      <c r="A49" s="94"/>
      <c r="B49" s="95">
        <v>1998</v>
      </c>
      <c r="C49">
        <v>1.1100000000000001</v>
      </c>
    </row>
    <row r="50" spans="1:3" x14ac:dyDescent="0.25">
      <c r="A50" s="94"/>
      <c r="B50" s="95">
        <v>1999</v>
      </c>
      <c r="C50">
        <v>1.1599999999999999</v>
      </c>
    </row>
    <row r="51" spans="1:3" x14ac:dyDescent="0.25">
      <c r="A51" s="94"/>
      <c r="B51" s="95">
        <v>2000</v>
      </c>
      <c r="C51" s="101">
        <v>1.02</v>
      </c>
    </row>
    <row r="52" spans="1:3" x14ac:dyDescent="0.25">
      <c r="A52" s="94"/>
      <c r="B52" s="95">
        <v>2001</v>
      </c>
      <c r="C52" s="101">
        <v>0.99299999999999999</v>
      </c>
    </row>
    <row r="53" spans="1:3" x14ac:dyDescent="0.25">
      <c r="A53" s="94"/>
      <c r="B53" s="95">
        <v>2002</v>
      </c>
      <c r="C53" s="101">
        <v>0.91100000000000003</v>
      </c>
    </row>
    <row r="54" spans="1:3" x14ac:dyDescent="0.25">
      <c r="A54" s="94"/>
      <c r="B54" s="95">
        <v>2003</v>
      </c>
      <c r="C54" s="101">
        <v>0.96599999999999997</v>
      </c>
    </row>
    <row r="55" spans="1:3" x14ac:dyDescent="0.25">
      <c r="A55" s="94"/>
      <c r="B55" s="95">
        <v>2004</v>
      </c>
      <c r="C55" s="101">
        <v>0.94799999999999995</v>
      </c>
    </row>
    <row r="56" spans="1:3" x14ac:dyDescent="0.25">
      <c r="A56" s="94"/>
      <c r="B56" s="95">
        <v>2005</v>
      </c>
      <c r="C56" s="101">
        <v>0.999</v>
      </c>
    </row>
    <row r="57" spans="1:3" x14ac:dyDescent="0.25">
      <c r="A57" s="94"/>
      <c r="B57" s="95">
        <v>2006</v>
      </c>
      <c r="C57" s="101">
        <v>0.95899999999999996</v>
      </c>
    </row>
    <row r="58" spans="1:3" x14ac:dyDescent="0.25">
      <c r="A58" s="94"/>
      <c r="B58" s="95">
        <v>2007</v>
      </c>
      <c r="C58" s="101">
        <v>0.91100000000000003</v>
      </c>
    </row>
    <row r="59" spans="1:3" x14ac:dyDescent="0.25">
      <c r="A59" s="94"/>
      <c r="B59" s="95">
        <v>2008</v>
      </c>
      <c r="C59" s="101">
        <v>1.3120000000000001</v>
      </c>
    </row>
    <row r="60" spans="1:3" x14ac:dyDescent="0.25">
      <c r="A60" s="94"/>
      <c r="B60" s="95">
        <v>2009</v>
      </c>
      <c r="C60" s="101">
        <v>1.615</v>
      </c>
    </row>
    <row r="61" spans="1:3" x14ac:dyDescent="0.25">
      <c r="A61" s="94"/>
      <c r="B61" s="95">
        <v>2010</v>
      </c>
      <c r="C61" s="101">
        <v>2.1389999999999998</v>
      </c>
    </row>
    <row r="62" spans="1:3" x14ac:dyDescent="0.25">
      <c r="A62" s="94"/>
      <c r="B62" s="95">
        <v>2011</v>
      </c>
      <c r="C62" s="102">
        <v>2.31</v>
      </c>
    </row>
    <row r="63" spans="1:3" x14ac:dyDescent="0.25">
      <c r="A63" s="94"/>
      <c r="B63" s="95">
        <v>2012</v>
      </c>
      <c r="C63" s="102">
        <v>2.298</v>
      </c>
    </row>
    <row r="64" spans="1:3" x14ac:dyDescent="0.25">
      <c r="A64" s="94"/>
      <c r="B64" s="95">
        <v>2013</v>
      </c>
      <c r="C64" s="103">
        <v>2.2010000000000001</v>
      </c>
    </row>
    <row r="65" spans="1:3" x14ac:dyDescent="0.25">
      <c r="A65" s="94"/>
      <c r="B65" s="95">
        <v>2014</v>
      </c>
      <c r="C65" s="103">
        <v>2.1949999999999998</v>
      </c>
    </row>
    <row r="66" spans="1:3" x14ac:dyDescent="0.25">
      <c r="A66" s="94"/>
      <c r="B66" s="95">
        <v>2015</v>
      </c>
      <c r="C66" s="103">
        <v>2.2090000000000001</v>
      </c>
    </row>
    <row r="67" spans="1:3" x14ac:dyDescent="0.25">
      <c r="A67" s="94"/>
      <c r="B67" s="95">
        <v>2016</v>
      </c>
      <c r="C67" s="103">
        <v>2.2749999999999999</v>
      </c>
    </row>
    <row r="68" spans="1:3" x14ac:dyDescent="0.25">
      <c r="A68" s="94"/>
      <c r="B68" s="105"/>
      <c r="C68" s="10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I14" sqref="I14"/>
    </sheetView>
  </sheetViews>
  <sheetFormatPr defaultRowHeight="15" x14ac:dyDescent="0.25"/>
  <sheetData>
    <row r="1" spans="1:4" x14ac:dyDescent="0.25">
      <c r="A1" s="78"/>
      <c r="B1" s="79" t="s">
        <v>33</v>
      </c>
      <c r="C1" s="78"/>
      <c r="D1" s="78"/>
    </row>
    <row r="2" spans="1:4" x14ac:dyDescent="0.25">
      <c r="A2" s="78"/>
      <c r="B2" s="79" t="s">
        <v>40</v>
      </c>
      <c r="C2" s="78"/>
      <c r="D2" s="78"/>
    </row>
    <row r="3" spans="1:4" x14ac:dyDescent="0.25">
      <c r="A3" s="78"/>
      <c r="B3" s="80" t="s">
        <v>47</v>
      </c>
      <c r="C3" s="78"/>
      <c r="D3" s="78"/>
    </row>
    <row r="4" spans="1:4" x14ac:dyDescent="0.25">
      <c r="A4" s="81" t="s">
        <v>0</v>
      </c>
      <c r="B4" s="82" t="s">
        <v>46</v>
      </c>
      <c r="C4" s="78"/>
      <c r="D4" s="78"/>
    </row>
    <row r="5" spans="1:4" x14ac:dyDescent="0.25">
      <c r="A5" s="81" t="s">
        <v>1</v>
      </c>
      <c r="B5" s="83"/>
      <c r="C5" s="78"/>
      <c r="D5" s="78"/>
    </row>
    <row r="6" spans="1:4" x14ac:dyDescent="0.25">
      <c r="A6" s="81" t="s">
        <v>37</v>
      </c>
      <c r="B6" s="84"/>
      <c r="C6" s="78"/>
      <c r="D6" s="78"/>
    </row>
    <row r="7" spans="1:4" x14ac:dyDescent="0.25">
      <c r="A7" s="81" t="s">
        <v>2</v>
      </c>
      <c r="B7" s="107"/>
      <c r="C7" s="85"/>
      <c r="D7" s="85"/>
    </row>
    <row r="8" spans="1:4" x14ac:dyDescent="0.25">
      <c r="A8" s="81" t="s">
        <v>3</v>
      </c>
      <c r="B8" s="86" t="s">
        <v>48</v>
      </c>
      <c r="C8" s="78"/>
      <c r="D8" s="78"/>
    </row>
    <row r="9" spans="1:4" x14ac:dyDescent="0.25">
      <c r="A9" s="81" t="s">
        <v>4</v>
      </c>
      <c r="B9" s="87" t="s">
        <v>49</v>
      </c>
      <c r="C9" s="78"/>
      <c r="D9" s="78"/>
    </row>
    <row r="10" spans="1:4" x14ac:dyDescent="0.25">
      <c r="A10" s="81" t="s">
        <v>5</v>
      </c>
      <c r="B10" s="87"/>
      <c r="C10" s="78"/>
      <c r="D10" s="78"/>
    </row>
    <row r="11" spans="1:4" x14ac:dyDescent="0.25">
      <c r="A11" s="88"/>
      <c r="B11" s="89"/>
      <c r="C11" s="90"/>
      <c r="D11" s="90"/>
    </row>
    <row r="12" spans="1:4" x14ac:dyDescent="0.25">
      <c r="A12" s="91"/>
      <c r="B12" s="92"/>
      <c r="C12" s="93"/>
      <c r="D12" s="93"/>
    </row>
    <row r="13" spans="1:4" x14ac:dyDescent="0.25">
      <c r="A13" s="94"/>
      <c r="B13" s="95"/>
      <c r="C13" s="108"/>
      <c r="D13" s="109"/>
    </row>
    <row r="14" spans="1:4" x14ac:dyDescent="0.25">
      <c r="A14" s="94"/>
      <c r="B14" s="95" t="s">
        <v>50</v>
      </c>
      <c r="C14" s="108">
        <v>10.63</v>
      </c>
      <c r="D14" s="109">
        <v>10.63</v>
      </c>
    </row>
    <row r="15" spans="1:4" x14ac:dyDescent="0.25">
      <c r="A15" s="94"/>
      <c r="B15" s="95" t="s">
        <v>51</v>
      </c>
      <c r="C15" s="108">
        <v>9.76</v>
      </c>
      <c r="D15" s="109">
        <v>9.76</v>
      </c>
    </row>
    <row r="16" spans="1:4" x14ac:dyDescent="0.25">
      <c r="A16" s="94"/>
      <c r="B16" s="95" t="s">
        <v>52</v>
      </c>
      <c r="C16" s="108">
        <v>8.9600000000000009</v>
      </c>
      <c r="D16" s="109">
        <v>8.9600000000000009</v>
      </c>
    </row>
    <row r="17" spans="1:4" x14ac:dyDescent="0.25">
      <c r="A17" s="94"/>
      <c r="B17" s="95" t="s">
        <v>53</v>
      </c>
      <c r="C17" s="108">
        <v>8.4600000000000009</v>
      </c>
      <c r="D17" s="109">
        <v>8.4600000000000009</v>
      </c>
    </row>
    <row r="18" spans="1:4" x14ac:dyDescent="0.25">
      <c r="A18" s="94"/>
      <c r="B18" s="95" t="s">
        <v>54</v>
      </c>
      <c r="C18" s="108">
        <v>7.43</v>
      </c>
      <c r="D18" s="109">
        <v>7.43</v>
      </c>
    </row>
    <row r="19" spans="1:4" x14ac:dyDescent="0.25">
      <c r="A19" s="94"/>
      <c r="B19" s="95" t="s">
        <v>55</v>
      </c>
      <c r="C19" s="108">
        <v>4.9000000000000004</v>
      </c>
      <c r="D19" s="109">
        <v>4.9000000000000004</v>
      </c>
    </row>
    <row r="20" spans="1:4" x14ac:dyDescent="0.25">
      <c r="A20" s="94"/>
      <c r="B20" s="95" t="s">
        <v>56</v>
      </c>
      <c r="C20" s="108">
        <v>4.84</v>
      </c>
      <c r="D20" s="109">
        <v>4.84</v>
      </c>
    </row>
    <row r="21" spans="1:4" x14ac:dyDescent="0.25">
      <c r="A21" s="94"/>
      <c r="B21" s="95" t="s">
        <v>57</v>
      </c>
      <c r="C21" s="108">
        <v>4.1399999999999997</v>
      </c>
      <c r="D21" s="109">
        <v>4.1399999999999997</v>
      </c>
    </row>
    <row r="22" spans="1:4" x14ac:dyDescent="0.25">
      <c r="A22" s="94"/>
      <c r="B22" s="95" t="s">
        <v>58</v>
      </c>
      <c r="C22" s="108">
        <v>3.75</v>
      </c>
      <c r="D22" s="109">
        <v>3.75</v>
      </c>
    </row>
    <row r="23" spans="1:4" x14ac:dyDescent="0.25">
      <c r="A23" s="94"/>
      <c r="B23" s="95" t="s">
        <v>59</v>
      </c>
      <c r="C23" s="108">
        <v>3.56</v>
      </c>
      <c r="D23" s="109">
        <v>3.56</v>
      </c>
    </row>
    <row r="24" spans="1:4" x14ac:dyDescent="0.25">
      <c r="A24" s="94"/>
      <c r="B24" s="95" t="s">
        <v>60</v>
      </c>
      <c r="C24" s="108">
        <v>3.01</v>
      </c>
      <c r="D24" s="109">
        <v>3.01</v>
      </c>
    </row>
    <row r="25" spans="1:4" x14ac:dyDescent="0.25">
      <c r="A25" s="94"/>
      <c r="B25" s="95" t="s">
        <v>61</v>
      </c>
      <c r="C25" s="108">
        <v>2.21</v>
      </c>
      <c r="D25" s="109">
        <v>2.21</v>
      </c>
    </row>
    <row r="26" spans="1:4" x14ac:dyDescent="0.25">
      <c r="A26" s="94"/>
      <c r="B26" s="95" t="s">
        <v>62</v>
      </c>
      <c r="C26" s="108">
        <v>1.86</v>
      </c>
      <c r="D26" s="109">
        <v>1.86</v>
      </c>
    </row>
    <row r="27" spans="1:4" x14ac:dyDescent="0.25">
      <c r="A27" s="94"/>
      <c r="B27" s="95" t="s">
        <v>63</v>
      </c>
      <c r="C27" s="108">
        <v>1.71</v>
      </c>
      <c r="D27" s="109">
        <v>1.71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G10" sqref="G10"/>
    </sheetView>
  </sheetViews>
  <sheetFormatPr defaultRowHeight="15" x14ac:dyDescent="0.25"/>
  <cols>
    <col min="1" max="1" width="4.42578125" bestFit="1" customWidth="1"/>
  </cols>
  <sheetData>
    <row r="1" spans="1:4" x14ac:dyDescent="0.25">
      <c r="A1" s="78"/>
      <c r="B1" s="79" t="s">
        <v>33</v>
      </c>
      <c r="C1" s="78"/>
      <c r="D1" s="78"/>
    </row>
    <row r="2" spans="1:4" x14ac:dyDescent="0.25">
      <c r="A2" s="78"/>
      <c r="B2" s="79" t="s">
        <v>34</v>
      </c>
      <c r="C2" s="78"/>
      <c r="D2" s="78"/>
    </row>
    <row r="3" spans="1:4" x14ac:dyDescent="0.25">
      <c r="A3" s="78"/>
      <c r="B3" s="80" t="s">
        <v>64</v>
      </c>
      <c r="C3" s="78"/>
      <c r="D3" s="78"/>
    </row>
    <row r="4" spans="1:4" x14ac:dyDescent="0.25">
      <c r="A4" s="81" t="s">
        <v>0</v>
      </c>
      <c r="B4" s="82" t="s">
        <v>42</v>
      </c>
      <c r="C4" s="78"/>
      <c r="D4" s="78"/>
    </row>
    <row r="5" spans="1:4" x14ac:dyDescent="0.25">
      <c r="A5" s="81" t="s">
        <v>1</v>
      </c>
      <c r="B5" s="83" t="s">
        <v>65</v>
      </c>
      <c r="C5" s="78"/>
      <c r="D5" s="78"/>
    </row>
    <row r="6" spans="1:4" x14ac:dyDescent="0.25">
      <c r="A6" s="81" t="s">
        <v>37</v>
      </c>
      <c r="B6" s="84"/>
      <c r="C6" s="78"/>
      <c r="D6" s="78"/>
    </row>
    <row r="7" spans="1:4" x14ac:dyDescent="0.25">
      <c r="A7" s="81" t="s">
        <v>2</v>
      </c>
      <c r="B7" s="107"/>
      <c r="C7" s="85"/>
      <c r="D7" s="85"/>
    </row>
    <row r="8" spans="1:4" x14ac:dyDescent="0.25">
      <c r="A8" s="81" t="s">
        <v>3</v>
      </c>
      <c r="B8" s="86" t="s">
        <v>38</v>
      </c>
      <c r="C8" s="78"/>
      <c r="D8" s="78"/>
    </row>
    <row r="9" spans="1:4" x14ac:dyDescent="0.25">
      <c r="A9" s="81" t="s">
        <v>4</v>
      </c>
      <c r="B9" s="110" t="s">
        <v>66</v>
      </c>
      <c r="C9" s="78"/>
      <c r="D9" s="78"/>
    </row>
    <row r="10" spans="1:4" x14ac:dyDescent="0.25">
      <c r="A10" s="81" t="s">
        <v>5</v>
      </c>
      <c r="B10" s="87"/>
      <c r="C10" s="78"/>
      <c r="D10" s="78"/>
    </row>
    <row r="11" spans="1:4" x14ac:dyDescent="0.25">
      <c r="A11" s="88"/>
      <c r="B11" s="89"/>
      <c r="C11" s="90"/>
      <c r="D11" s="90"/>
    </row>
    <row r="12" spans="1:4" x14ac:dyDescent="0.25">
      <c r="A12" s="91"/>
      <c r="B12" s="92"/>
      <c r="C12" s="93"/>
      <c r="D12" s="111"/>
    </row>
    <row r="13" spans="1:4" x14ac:dyDescent="0.25">
      <c r="A13" s="94">
        <v>2015</v>
      </c>
      <c r="B13" s="95" t="s">
        <v>67</v>
      </c>
      <c r="C13" s="112">
        <v>7.5</v>
      </c>
      <c r="D13" s="78"/>
    </row>
    <row r="14" spans="1:4" x14ac:dyDescent="0.25">
      <c r="A14" s="94"/>
      <c r="B14" s="95" t="s">
        <v>68</v>
      </c>
      <c r="C14" s="112">
        <v>7.7</v>
      </c>
      <c r="D14" s="78"/>
    </row>
    <row r="15" spans="1:4" x14ac:dyDescent="0.25">
      <c r="A15" s="94"/>
      <c r="B15" s="95" t="s">
        <v>69</v>
      </c>
      <c r="C15" s="112">
        <v>8.4</v>
      </c>
      <c r="D15" s="78"/>
    </row>
    <row r="16" spans="1:4" x14ac:dyDescent="0.25">
      <c r="A16" s="94"/>
      <c r="B16" s="95" t="s">
        <v>70</v>
      </c>
      <c r="C16" s="112">
        <v>7.5</v>
      </c>
      <c r="D16" s="78"/>
    </row>
    <row r="17" spans="1:4" x14ac:dyDescent="0.25">
      <c r="A17" s="94"/>
      <c r="B17" s="95" t="s">
        <v>71</v>
      </c>
      <c r="C17" s="112">
        <v>7.5</v>
      </c>
      <c r="D17" s="78"/>
    </row>
    <row r="18" spans="1:4" x14ac:dyDescent="0.25">
      <c r="A18" s="94"/>
      <c r="B18" s="95" t="s">
        <v>72</v>
      </c>
      <c r="C18" s="112">
        <v>8.3000000000000007</v>
      </c>
      <c r="D18" s="78"/>
    </row>
    <row r="19" spans="1:4" x14ac:dyDescent="0.25">
      <c r="A19" s="94"/>
      <c r="B19" s="95" t="s">
        <v>73</v>
      </c>
      <c r="C19" s="112">
        <v>10.199999999999999</v>
      </c>
      <c r="D19" s="78"/>
    </row>
    <row r="20" spans="1:4" x14ac:dyDescent="0.25">
      <c r="A20" s="94"/>
      <c r="B20" s="95" t="s">
        <v>74</v>
      </c>
      <c r="C20" s="112">
        <v>9.1</v>
      </c>
      <c r="D20" s="78"/>
    </row>
    <row r="21" spans="1:4" x14ac:dyDescent="0.25">
      <c r="A21" s="94"/>
      <c r="B21" s="95" t="s">
        <v>75</v>
      </c>
      <c r="C21" s="113">
        <v>9.8000000000000007</v>
      </c>
      <c r="D21" s="78"/>
    </row>
    <row r="22" spans="1:4" x14ac:dyDescent="0.25">
      <c r="A22" s="94"/>
      <c r="B22" s="95" t="s">
        <v>76</v>
      </c>
      <c r="C22" s="113">
        <v>9.9</v>
      </c>
      <c r="D22" s="78"/>
    </row>
    <row r="23" spans="1:4" x14ac:dyDescent="0.25">
      <c r="A23" s="94"/>
      <c r="B23" s="95" t="s">
        <v>77</v>
      </c>
      <c r="C23" s="112">
        <v>10.4</v>
      </c>
      <c r="D23" s="78"/>
    </row>
    <row r="24" spans="1:4" x14ac:dyDescent="0.25">
      <c r="A24" s="94"/>
      <c r="B24" s="95" t="s">
        <v>78</v>
      </c>
      <c r="C24" s="112">
        <v>11.1</v>
      </c>
      <c r="D24" s="78"/>
    </row>
    <row r="25" spans="1:4" x14ac:dyDescent="0.25">
      <c r="A25" s="94">
        <v>2016</v>
      </c>
      <c r="B25" s="95" t="s">
        <v>67</v>
      </c>
      <c r="C25" s="112">
        <v>10.7</v>
      </c>
      <c r="D25" s="78"/>
    </row>
    <row r="26" spans="1:4" x14ac:dyDescent="0.25">
      <c r="A26" s="94"/>
      <c r="B26" s="95" t="s">
        <v>68</v>
      </c>
      <c r="C26" s="112">
        <v>10.7</v>
      </c>
      <c r="D26" s="78"/>
    </row>
    <row r="27" spans="1:4" x14ac:dyDescent="0.25">
      <c r="A27" s="94"/>
      <c r="B27" s="95" t="s">
        <v>69</v>
      </c>
      <c r="C27" s="112">
        <v>11.2</v>
      </c>
      <c r="D27" s="78"/>
    </row>
    <row r="28" spans="1:4" x14ac:dyDescent="0.25">
      <c r="A28" s="94"/>
      <c r="B28" s="95" t="s">
        <v>70</v>
      </c>
      <c r="C28" s="112">
        <v>11.1</v>
      </c>
      <c r="D28" s="78"/>
    </row>
    <row r="29" spans="1:4" x14ac:dyDescent="0.25">
      <c r="A29" s="94"/>
      <c r="B29" s="95" t="s">
        <v>71</v>
      </c>
      <c r="C29" s="112">
        <v>11.2</v>
      </c>
      <c r="D29" s="78"/>
    </row>
    <row r="30" spans="1:4" x14ac:dyDescent="0.25">
      <c r="A30" s="94"/>
      <c r="B30" s="95" t="s">
        <v>72</v>
      </c>
      <c r="C30" s="112">
        <v>11.6</v>
      </c>
      <c r="D30" s="78"/>
    </row>
    <row r="31" spans="1:4" x14ac:dyDescent="0.25">
      <c r="A31" s="94"/>
      <c r="B31" s="95" t="s">
        <v>73</v>
      </c>
      <c r="C31" s="112">
        <v>10.1</v>
      </c>
      <c r="D31" s="78"/>
    </row>
    <row r="32" spans="1:4" x14ac:dyDescent="0.25">
      <c r="A32" s="94"/>
      <c r="B32" s="95" t="s">
        <v>74</v>
      </c>
      <c r="C32" s="112">
        <v>10.6</v>
      </c>
      <c r="D32" s="78"/>
    </row>
    <row r="33" spans="1:4" x14ac:dyDescent="0.25">
      <c r="A33" s="94"/>
      <c r="B33" s="95" t="s">
        <v>75</v>
      </c>
      <c r="C33" s="113">
        <v>11.4</v>
      </c>
      <c r="D33" s="113"/>
    </row>
    <row r="34" spans="1:4" x14ac:dyDescent="0.25">
      <c r="A34" s="94"/>
      <c r="B34" s="95" t="s">
        <v>76</v>
      </c>
      <c r="C34" s="113">
        <v>11.1</v>
      </c>
      <c r="D34" s="113"/>
    </row>
    <row r="35" spans="1:4" x14ac:dyDescent="0.25">
      <c r="A35" s="94"/>
      <c r="B35" s="95" t="s">
        <v>77</v>
      </c>
      <c r="C35" s="113">
        <v>11.7</v>
      </c>
      <c r="D35" s="113"/>
    </row>
    <row r="36" spans="1:4" x14ac:dyDescent="0.25">
      <c r="A36" s="94"/>
      <c r="B36" s="95" t="s">
        <v>78</v>
      </c>
      <c r="C36" s="114">
        <v>12.7</v>
      </c>
      <c r="D36" s="113"/>
    </row>
    <row r="37" spans="1:4" x14ac:dyDescent="0.25">
      <c r="A37" s="94">
        <v>2017</v>
      </c>
      <c r="B37" s="95" t="s">
        <v>67</v>
      </c>
      <c r="C37" s="113">
        <v>12.6</v>
      </c>
      <c r="D37" s="113"/>
    </row>
    <row r="38" spans="1:4" x14ac:dyDescent="0.25">
      <c r="A38" s="94"/>
      <c r="B38" s="95" t="s">
        <v>68</v>
      </c>
      <c r="C38" s="113">
        <v>12.4</v>
      </c>
      <c r="D38" s="113"/>
    </row>
    <row r="39" spans="1:4" x14ac:dyDescent="0.25">
      <c r="A39" s="94"/>
      <c r="B39" s="95" t="s">
        <v>69</v>
      </c>
      <c r="C39" s="113">
        <v>12.2</v>
      </c>
      <c r="D39" s="113"/>
    </row>
    <row r="40" spans="1:4" x14ac:dyDescent="0.25">
      <c r="A40" s="94"/>
      <c r="B40" s="95" t="s">
        <v>70</v>
      </c>
      <c r="C40" s="113">
        <v>11.1</v>
      </c>
      <c r="D40" s="114"/>
    </row>
    <row r="41" spans="1:4" x14ac:dyDescent="0.25">
      <c r="A41" s="94"/>
      <c r="B41" s="95" t="s">
        <v>71</v>
      </c>
      <c r="C41" s="113">
        <v>10.199999999999999</v>
      </c>
      <c r="D41" s="11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J32" sqref="J32"/>
    </sheetView>
  </sheetViews>
  <sheetFormatPr defaultRowHeight="15" x14ac:dyDescent="0.25"/>
  <sheetData>
    <row r="1" spans="1:3" x14ac:dyDescent="0.25">
      <c r="A1" s="78"/>
      <c r="B1" s="79" t="s">
        <v>33</v>
      </c>
      <c r="C1" s="78"/>
    </row>
    <row r="2" spans="1:3" x14ac:dyDescent="0.25">
      <c r="A2" s="78"/>
      <c r="B2" s="79" t="s">
        <v>34</v>
      </c>
      <c r="C2" s="78"/>
    </row>
    <row r="3" spans="1:3" x14ac:dyDescent="0.25">
      <c r="A3" s="78"/>
      <c r="B3" s="80" t="s">
        <v>79</v>
      </c>
      <c r="C3" s="78"/>
    </row>
    <row r="4" spans="1:3" x14ac:dyDescent="0.25">
      <c r="A4" s="81" t="s">
        <v>0</v>
      </c>
      <c r="B4" s="82" t="s">
        <v>80</v>
      </c>
      <c r="C4" s="78"/>
    </row>
    <row r="5" spans="1:3" x14ac:dyDescent="0.25">
      <c r="A5" s="81" t="s">
        <v>1</v>
      </c>
      <c r="B5" s="83">
        <v>2016</v>
      </c>
      <c r="C5" s="78"/>
    </row>
    <row r="6" spans="1:3" x14ac:dyDescent="0.25">
      <c r="A6" s="81" t="s">
        <v>37</v>
      </c>
      <c r="B6" s="84"/>
      <c r="C6" s="78"/>
    </row>
    <row r="7" spans="1:3" x14ac:dyDescent="0.25">
      <c r="A7" s="81" t="s">
        <v>2</v>
      </c>
      <c r="B7" s="107"/>
      <c r="C7" s="85"/>
    </row>
    <row r="8" spans="1:3" x14ac:dyDescent="0.25">
      <c r="A8" s="81" t="s">
        <v>3</v>
      </c>
      <c r="B8" s="86" t="s">
        <v>38</v>
      </c>
      <c r="C8" s="78"/>
    </row>
    <row r="9" spans="1:3" x14ac:dyDescent="0.25">
      <c r="A9" s="81" t="s">
        <v>4</v>
      </c>
      <c r="B9" s="87" t="s">
        <v>81</v>
      </c>
      <c r="C9" s="78"/>
    </row>
    <row r="10" spans="1:3" x14ac:dyDescent="0.25">
      <c r="A10" s="81" t="s">
        <v>5</v>
      </c>
      <c r="B10" s="87"/>
      <c r="C10" s="78"/>
    </row>
    <row r="11" spans="1:3" x14ac:dyDescent="0.25">
      <c r="A11" s="88"/>
      <c r="B11" s="89"/>
      <c r="C11" s="90"/>
    </row>
    <row r="12" spans="1:3" x14ac:dyDescent="0.25">
      <c r="A12" s="91"/>
      <c r="B12" s="92"/>
      <c r="C12" s="93" t="s">
        <v>82</v>
      </c>
    </row>
    <row r="13" spans="1:3" x14ac:dyDescent="0.25">
      <c r="A13" s="94"/>
      <c r="B13" s="95" t="s">
        <v>67</v>
      </c>
      <c r="C13" s="115">
        <v>-1800</v>
      </c>
    </row>
    <row r="14" spans="1:3" x14ac:dyDescent="0.25">
      <c r="A14" s="94"/>
      <c r="B14" s="95" t="s">
        <v>68</v>
      </c>
      <c r="C14" s="115">
        <v>927</v>
      </c>
    </row>
    <row r="15" spans="1:3" x14ac:dyDescent="0.25">
      <c r="A15" s="94"/>
      <c r="B15" s="95" t="s">
        <v>69</v>
      </c>
      <c r="C15" s="115">
        <v>424</v>
      </c>
    </row>
    <row r="16" spans="1:3" x14ac:dyDescent="0.25">
      <c r="A16" s="94"/>
      <c r="B16" s="95" t="s">
        <v>70</v>
      </c>
      <c r="C16" s="115">
        <v>-571</v>
      </c>
    </row>
    <row r="17" spans="1:3" x14ac:dyDescent="0.25">
      <c r="A17" s="94"/>
      <c r="B17" s="95" t="s">
        <v>71</v>
      </c>
      <c r="C17" s="115">
        <v>1084</v>
      </c>
    </row>
    <row r="18" spans="1:3" x14ac:dyDescent="0.25">
      <c r="A18" s="94"/>
      <c r="B18" s="95" t="s">
        <v>72</v>
      </c>
      <c r="C18" s="115">
        <v>1398</v>
      </c>
    </row>
    <row r="19" spans="1:3" x14ac:dyDescent="0.25">
      <c r="A19" s="94"/>
      <c r="B19" s="95" t="s">
        <v>73</v>
      </c>
      <c r="C19" s="115">
        <v>1399</v>
      </c>
    </row>
    <row r="20" spans="1:3" x14ac:dyDescent="0.25">
      <c r="A20" s="94"/>
      <c r="B20" s="95" t="s">
        <v>74</v>
      </c>
      <c r="C20" s="115">
        <v>-193</v>
      </c>
    </row>
    <row r="21" spans="1:3" x14ac:dyDescent="0.25">
      <c r="A21" s="94"/>
      <c r="B21" s="95" t="s">
        <v>75</v>
      </c>
      <c r="C21" s="115">
        <v>-316</v>
      </c>
    </row>
    <row r="22" spans="1:3" x14ac:dyDescent="0.25">
      <c r="A22" s="94"/>
      <c r="B22" s="95" t="s">
        <v>76</v>
      </c>
      <c r="C22" s="115">
        <v>-36</v>
      </c>
    </row>
    <row r="23" spans="1:3" x14ac:dyDescent="0.25">
      <c r="A23" s="94"/>
      <c r="B23" s="95" t="s">
        <v>77</v>
      </c>
      <c r="C23" s="115">
        <v>723</v>
      </c>
    </row>
    <row r="24" spans="1:3" x14ac:dyDescent="0.25">
      <c r="A24" s="94"/>
      <c r="B24" s="95" t="s">
        <v>78</v>
      </c>
      <c r="C24" s="115">
        <v>3617</v>
      </c>
    </row>
    <row r="25" spans="1:3" x14ac:dyDescent="0.25">
      <c r="A25" s="94"/>
      <c r="B25" s="116"/>
      <c r="C25" s="1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I15" sqref="I15"/>
    </sheetView>
  </sheetViews>
  <sheetFormatPr defaultRowHeight="15" x14ac:dyDescent="0.25"/>
  <sheetData>
    <row r="1" spans="1:6" x14ac:dyDescent="0.25">
      <c r="A1" s="78"/>
      <c r="B1" s="79" t="s">
        <v>33</v>
      </c>
      <c r="C1" s="78"/>
      <c r="D1" s="78"/>
      <c r="E1" s="78"/>
      <c r="F1" s="78"/>
    </row>
    <row r="2" spans="1:6" x14ac:dyDescent="0.25">
      <c r="A2" s="78"/>
      <c r="B2" s="79" t="s">
        <v>34</v>
      </c>
      <c r="C2" s="78"/>
      <c r="D2" s="78"/>
      <c r="E2" s="78"/>
      <c r="F2" s="78"/>
    </row>
    <row r="3" spans="1:6" x14ac:dyDescent="0.25">
      <c r="A3" s="78"/>
      <c r="B3" s="80" t="s">
        <v>83</v>
      </c>
      <c r="C3" s="78"/>
      <c r="D3" s="78"/>
      <c r="E3" s="78"/>
      <c r="F3" s="78"/>
    </row>
    <row r="4" spans="1:6" x14ac:dyDescent="0.25">
      <c r="A4" s="81" t="s">
        <v>0</v>
      </c>
      <c r="B4" s="82" t="s">
        <v>84</v>
      </c>
      <c r="C4" s="78"/>
      <c r="D4" s="78"/>
      <c r="E4" s="78"/>
      <c r="F4" s="78"/>
    </row>
    <row r="5" spans="1:6" x14ac:dyDescent="0.25">
      <c r="A5" s="81" t="s">
        <v>1</v>
      </c>
      <c r="B5" s="83" t="s">
        <v>85</v>
      </c>
      <c r="C5" s="78"/>
      <c r="D5" s="78"/>
      <c r="E5" s="78"/>
      <c r="F5" s="78"/>
    </row>
    <row r="6" spans="1:6" x14ac:dyDescent="0.25">
      <c r="A6" s="81" t="s">
        <v>37</v>
      </c>
      <c r="B6" s="84"/>
      <c r="C6" s="78"/>
      <c r="D6" s="78"/>
      <c r="E6" s="78"/>
      <c r="F6" s="78"/>
    </row>
    <row r="7" spans="1:6" x14ac:dyDescent="0.25">
      <c r="A7" s="81" t="s">
        <v>2</v>
      </c>
      <c r="B7" s="83"/>
      <c r="C7" s="85"/>
      <c r="D7" s="85"/>
      <c r="E7" s="85"/>
      <c r="F7" s="85"/>
    </row>
    <row r="8" spans="1:6" x14ac:dyDescent="0.25">
      <c r="A8" s="81" t="s">
        <v>3</v>
      </c>
      <c r="B8" s="86" t="s">
        <v>38</v>
      </c>
      <c r="C8" s="78"/>
      <c r="D8" s="78"/>
      <c r="E8" s="78"/>
      <c r="F8" s="78"/>
    </row>
    <row r="9" spans="1:6" x14ac:dyDescent="0.25">
      <c r="A9" s="81" t="s">
        <v>4</v>
      </c>
      <c r="B9" s="87" t="s">
        <v>86</v>
      </c>
      <c r="C9" s="78"/>
      <c r="D9" s="78"/>
      <c r="E9" s="78"/>
      <c r="F9" s="78"/>
    </row>
    <row r="10" spans="1:6" x14ac:dyDescent="0.25">
      <c r="A10" s="81" t="s">
        <v>5</v>
      </c>
      <c r="B10" s="87"/>
      <c r="C10" s="78"/>
      <c r="D10" s="78"/>
      <c r="E10" s="78"/>
      <c r="F10" s="78"/>
    </row>
    <row r="11" spans="1:6" x14ac:dyDescent="0.25">
      <c r="A11" s="88"/>
      <c r="B11" s="89"/>
      <c r="C11" s="90"/>
      <c r="D11" s="90"/>
      <c r="E11" s="90"/>
      <c r="F11" s="90"/>
    </row>
    <row r="12" spans="1:6" x14ac:dyDescent="0.25">
      <c r="A12" s="91"/>
      <c r="B12" s="92"/>
      <c r="C12" s="93" t="s">
        <v>87</v>
      </c>
      <c r="D12" s="93" t="s">
        <v>88</v>
      </c>
      <c r="E12" s="93" t="s">
        <v>89</v>
      </c>
      <c r="F12" s="93"/>
    </row>
    <row r="13" spans="1:6" x14ac:dyDescent="0.25">
      <c r="A13" s="94"/>
      <c r="B13" s="95" t="str">
        <f>CONCATENATE(CHAR(34),"2010",CHAR(34))</f>
        <v>"2010"</v>
      </c>
      <c r="C13" s="94">
        <v>11.48</v>
      </c>
      <c r="D13" s="117">
        <v>12.436</v>
      </c>
      <c r="E13">
        <v>4.8600000000000003</v>
      </c>
      <c r="F13" s="94"/>
    </row>
    <row r="14" spans="1:6" x14ac:dyDescent="0.25">
      <c r="A14" s="94"/>
      <c r="B14" s="95" t="str">
        <f>CONCATENATE(CHAR(34),"2011",CHAR(34))</f>
        <v>"2011"</v>
      </c>
      <c r="C14" s="94">
        <v>13.02</v>
      </c>
      <c r="D14" s="117">
        <v>13.069000000000001</v>
      </c>
      <c r="E14">
        <v>4.28</v>
      </c>
      <c r="F14" s="94"/>
    </row>
    <row r="15" spans="1:6" x14ac:dyDescent="0.25">
      <c r="A15" s="94"/>
      <c r="B15" s="95" t="str">
        <f>CONCATENATE(CHAR(34),"2012",CHAR(34))</f>
        <v>"2012"</v>
      </c>
      <c r="C15" s="94">
        <v>13.81</v>
      </c>
      <c r="D15" s="117">
        <v>12.022</v>
      </c>
      <c r="E15">
        <v>4.6500000000000004</v>
      </c>
      <c r="F15" s="94"/>
    </row>
    <row r="16" spans="1:6" x14ac:dyDescent="0.25">
      <c r="A16" s="94"/>
      <c r="B16" s="95" t="str">
        <f>CONCATENATE(CHAR(34),"2013",CHAR(34))</f>
        <v>"2013"</v>
      </c>
      <c r="C16" s="118">
        <v>13.65</v>
      </c>
      <c r="D16" s="119">
        <v>12.353999999999999</v>
      </c>
      <c r="E16" s="118">
        <v>6.15</v>
      </c>
      <c r="F16" s="113"/>
    </row>
    <row r="17" spans="1:6" x14ac:dyDescent="0.25">
      <c r="A17" s="94"/>
      <c r="B17" s="95" t="str">
        <f>CONCATENATE(CHAR(34),"2014",CHAR(34))</f>
        <v>"2014"</v>
      </c>
      <c r="C17" s="118">
        <v>13.715</v>
      </c>
      <c r="D17" s="119">
        <v>11.465999999999999</v>
      </c>
      <c r="E17" s="118">
        <v>5.6989999999999998</v>
      </c>
      <c r="F17" s="113"/>
    </row>
    <row r="18" spans="1:6" x14ac:dyDescent="0.25">
      <c r="A18" s="94"/>
      <c r="B18" s="95" t="str">
        <f>CONCATENATE(CHAR(34),"2015",CHAR(34))</f>
        <v>"2015"</v>
      </c>
      <c r="C18" s="118">
        <v>14.771000000000001</v>
      </c>
      <c r="D18" s="119">
        <v>8.5519999999999996</v>
      </c>
      <c r="E18" s="118">
        <v>3.91</v>
      </c>
      <c r="F18" s="113"/>
    </row>
    <row r="19" spans="1:6" x14ac:dyDescent="0.25">
      <c r="A19" s="94"/>
      <c r="B19" s="95" t="str">
        <f>CONCATENATE(CHAR(34),"2016",CHAR(34))</f>
        <v>"2016"</v>
      </c>
      <c r="C19" s="118">
        <v>16.088000000000001</v>
      </c>
      <c r="D19" s="119">
        <v>7.6315</v>
      </c>
      <c r="E19" s="118">
        <v>4.7930000000000001</v>
      </c>
      <c r="F19" s="11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J29" sqref="J29"/>
    </sheetView>
  </sheetViews>
  <sheetFormatPr defaultRowHeight="15" x14ac:dyDescent="0.25"/>
  <sheetData>
    <row r="1" spans="1:3" x14ac:dyDescent="0.25">
      <c r="A1" s="78"/>
      <c r="B1" s="79" t="s">
        <v>33</v>
      </c>
      <c r="C1" s="78"/>
    </row>
    <row r="2" spans="1:3" x14ac:dyDescent="0.25">
      <c r="A2" s="78"/>
      <c r="B2" s="79" t="s">
        <v>34</v>
      </c>
      <c r="C2" s="78"/>
    </row>
    <row r="3" spans="1:3" x14ac:dyDescent="0.25">
      <c r="A3" s="78"/>
      <c r="B3" s="80" t="s">
        <v>35</v>
      </c>
      <c r="C3" s="78"/>
    </row>
    <row r="4" spans="1:3" x14ac:dyDescent="0.25">
      <c r="A4" s="81" t="s">
        <v>0</v>
      </c>
      <c r="B4" s="82" t="s">
        <v>32</v>
      </c>
      <c r="C4" s="78"/>
    </row>
    <row r="5" spans="1:3" x14ac:dyDescent="0.25">
      <c r="A5" s="81" t="s">
        <v>1</v>
      </c>
      <c r="B5" s="83" t="s">
        <v>36</v>
      </c>
      <c r="C5" s="78"/>
    </row>
    <row r="6" spans="1:3" x14ac:dyDescent="0.25">
      <c r="A6" s="81" t="s">
        <v>37</v>
      </c>
      <c r="B6" s="84"/>
      <c r="C6" s="78"/>
    </row>
    <row r="7" spans="1:3" x14ac:dyDescent="0.25">
      <c r="A7" s="81" t="s">
        <v>2</v>
      </c>
      <c r="B7" s="83"/>
      <c r="C7" s="85"/>
    </row>
    <row r="8" spans="1:3" x14ac:dyDescent="0.25">
      <c r="A8" s="81" t="s">
        <v>3</v>
      </c>
      <c r="B8" s="86" t="s">
        <v>38</v>
      </c>
      <c r="C8" s="78"/>
    </row>
    <row r="9" spans="1:3" x14ac:dyDescent="0.25">
      <c r="A9" s="81" t="s">
        <v>4</v>
      </c>
      <c r="B9" s="87" t="s">
        <v>39</v>
      </c>
      <c r="C9" s="78"/>
    </row>
    <row r="10" spans="1:3" x14ac:dyDescent="0.25">
      <c r="A10" s="81" t="s">
        <v>5</v>
      </c>
      <c r="B10" s="87"/>
      <c r="C10" s="78"/>
    </row>
    <row r="11" spans="1:3" x14ac:dyDescent="0.25">
      <c r="A11" s="88"/>
      <c r="B11" s="89"/>
      <c r="C11" s="90"/>
    </row>
    <row r="12" spans="1:3" x14ac:dyDescent="0.25">
      <c r="A12" s="91"/>
      <c r="B12" s="92"/>
      <c r="C12" s="93" t="s">
        <v>32</v>
      </c>
    </row>
    <row r="13" spans="1:3" x14ac:dyDescent="0.25">
      <c r="A13" s="94"/>
      <c r="B13" s="95" t="str">
        <f>CONCATENATE(CHAR(34),"2007",CHAR(34))</f>
        <v>"2007"</v>
      </c>
      <c r="C13" s="96">
        <v>143.35499999999999</v>
      </c>
    </row>
    <row r="14" spans="1:3" x14ac:dyDescent="0.25">
      <c r="A14" s="94"/>
      <c r="B14" s="95" t="str">
        <f>CONCATENATE(CHAR(34),"2008",CHAR(34))</f>
        <v>"2008"</v>
      </c>
      <c r="C14" s="96">
        <v>115.517</v>
      </c>
    </row>
    <row r="15" spans="1:3" x14ac:dyDescent="0.25">
      <c r="A15" s="94"/>
      <c r="B15" s="95" t="str">
        <f>CONCATENATE(CHAR(34),"2009",CHAR(34))</f>
        <v>"2009"</v>
      </c>
      <c r="C15" s="96">
        <v>211.494</v>
      </c>
    </row>
    <row r="16" spans="1:3" x14ac:dyDescent="0.25">
      <c r="A16" s="94"/>
      <c r="B16" s="95" t="str">
        <f>CONCATENATE(CHAR(34),"2010",CHAR(34))</f>
        <v>"2010"</v>
      </c>
      <c r="C16" s="96">
        <v>9.8859999999999992</v>
      </c>
    </row>
    <row r="17" spans="1:3" x14ac:dyDescent="0.25">
      <c r="A17" s="94"/>
      <c r="B17" s="95" t="str">
        <f>CONCATENATE(CHAR(34),"2011",CHAR(34))</f>
        <v>"2011"</v>
      </c>
      <c r="C17" s="96">
        <v>218.56</v>
      </c>
    </row>
    <row r="18" spans="1:3" x14ac:dyDescent="0.25">
      <c r="A18" s="94"/>
      <c r="B18" s="95" t="str">
        <f>CONCATENATE(CHAR(34),"2012",CHAR(34))</f>
        <v>"2012"</v>
      </c>
      <c r="C18" s="96">
        <v>96.674000000000007</v>
      </c>
    </row>
    <row r="19" spans="1:3" x14ac:dyDescent="0.25">
      <c r="A19" s="94"/>
      <c r="B19" s="95" t="str">
        <f>CONCATENATE(CHAR(34),"2013",CHAR(34))</f>
        <v>"2013"</v>
      </c>
      <c r="C19" s="97">
        <v>313.79500000000002</v>
      </c>
    </row>
    <row r="20" spans="1:3" x14ac:dyDescent="0.25">
      <c r="A20" s="94"/>
      <c r="B20" s="95" t="str">
        <f>CONCATENATE(CHAR(34),"2014",CHAR(34))</f>
        <v>"2014"</v>
      </c>
      <c r="C20" s="97">
        <v>68.388999999999996</v>
      </c>
    </row>
    <row r="21" spans="1:3" x14ac:dyDescent="0.25">
      <c r="A21" s="94"/>
      <c r="B21" s="95" t="str">
        <f>CONCATENATE(CHAR(34),"2015",CHAR(34))</f>
        <v>"2015"</v>
      </c>
      <c r="C21" s="97">
        <v>166.012</v>
      </c>
    </row>
    <row r="22" spans="1:3" x14ac:dyDescent="0.25">
      <c r="A22" s="94"/>
      <c r="B22" s="95" t="str">
        <f>CONCATENATE(CHAR(34),"2016",CHAR(34))</f>
        <v>"2016"</v>
      </c>
      <c r="C22" s="97">
        <v>148.548</v>
      </c>
    </row>
    <row r="23" spans="1:3" x14ac:dyDescent="0.25">
      <c r="A23" s="94"/>
      <c r="B23" s="105"/>
      <c r="C23" s="1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Yfirlit</vt:lpstr>
      <vt:lpstr>II - 1</vt:lpstr>
      <vt:lpstr>II - 2</vt:lpstr>
      <vt:lpstr>III - 1</vt:lpstr>
      <vt:lpstr>III-2</vt:lpstr>
      <vt:lpstr>III - 3</vt:lpstr>
      <vt:lpstr>III - 4</vt:lpstr>
      <vt:lpstr>III - 5</vt:lpstr>
      <vt:lpstr>III - 6</vt:lpstr>
      <vt:lpstr>IV - 1</vt:lpstr>
      <vt:lpstr>Tafla III - 1</vt:lpstr>
    </vt:vector>
  </TitlesOfParts>
  <Company>Seðlabanki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helgagud</dc:creator>
  <cp:lastModifiedBy>SÍ Kristín Ólafsdóttir</cp:lastModifiedBy>
  <dcterms:created xsi:type="dcterms:W3CDTF">2010-02-02T14:53:34Z</dcterms:created>
  <dcterms:modified xsi:type="dcterms:W3CDTF">2017-06-13T13:03:00Z</dcterms:modified>
</cp:coreProperties>
</file>